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I100"/>
  <c r="L100" s="1"/>
  <c r="E129" i="33" s="1"/>
  <c r="K99" i="63"/>
  <c r="N99" s="1"/>
  <c r="J128" i="33" s="1"/>
  <c r="J99" i="63"/>
  <c r="M99" s="1"/>
  <c r="F128" i="33" s="1"/>
  <c r="I99" i="63"/>
  <c r="L99" s="1"/>
  <c r="E128" i="33" s="1"/>
  <c r="K98" i="63"/>
  <c r="N98" s="1"/>
  <c r="J127" i="33" s="1"/>
  <c r="J98" i="63"/>
  <c r="M98" s="1"/>
  <c r="I98"/>
  <c r="L98" s="1"/>
  <c r="E127" i="33" s="1"/>
  <c r="L97" i="63"/>
  <c r="K97"/>
  <c r="N97" s="1"/>
  <c r="J126" i="33" s="1"/>
  <c r="J97" i="63"/>
  <c r="M97" s="1"/>
  <c r="F126" i="33" s="1"/>
  <c r="I97" i="63"/>
  <c r="K96"/>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I93"/>
  <c r="L93" s="1"/>
  <c r="E116" i="33" s="1"/>
  <c r="K92" i="63"/>
  <c r="N92" s="1"/>
  <c r="J115" i="33" s="1"/>
  <c r="J92" i="63"/>
  <c r="M92" s="1"/>
  <c r="F115" i="33" s="1"/>
  <c r="I92" i="63"/>
  <c r="L92" s="1"/>
  <c r="E115" i="33" s="1"/>
  <c r="K91" i="63"/>
  <c r="N91" s="1"/>
  <c r="J114" i="33" s="1"/>
  <c r="J91" i="63"/>
  <c r="M91" s="1"/>
  <c r="I91"/>
  <c r="L91" s="1"/>
  <c r="E114" i="33" s="1"/>
  <c r="K90" i="63"/>
  <c r="N90" s="1"/>
  <c r="J113" i="33" s="1"/>
  <c r="J90" i="63"/>
  <c r="M90" s="1"/>
  <c r="F113" i="33" s="1"/>
  <c r="I90" i="63"/>
  <c r="L90" s="1"/>
  <c r="E113" i="33" s="1"/>
  <c r="K89" i="63"/>
  <c r="N89" s="1"/>
  <c r="J112" i="33" s="1"/>
  <c r="J89" i="63"/>
  <c r="M89" s="1"/>
  <c r="I89"/>
  <c r="L89" s="1"/>
  <c r="E112" i="33" s="1"/>
  <c r="K88" i="63"/>
  <c r="N88" s="1"/>
  <c r="J111" i="33" s="1"/>
  <c r="J88" i="63"/>
  <c r="M88" s="1"/>
  <c r="F111" i="33" s="1"/>
  <c r="I88" i="63"/>
  <c r="L88" s="1"/>
  <c r="E111" i="33" s="1"/>
  <c r="K87" i="63"/>
  <c r="N87" s="1"/>
  <c r="J110" i="33" s="1"/>
  <c r="J87" i="63"/>
  <c r="M87" s="1"/>
  <c r="I87"/>
  <c r="L87" s="1"/>
  <c r="E110" i="33" s="1"/>
  <c r="K86" i="63"/>
  <c r="N86" s="1"/>
  <c r="J109" i="33" s="1"/>
  <c r="J86" i="63"/>
  <c r="M86" s="1"/>
  <c r="F109" i="33" s="1"/>
  <c r="I86" i="63"/>
  <c r="L86" s="1"/>
  <c r="E109" i="33" s="1"/>
  <c r="K85" i="63"/>
  <c r="N85" s="1"/>
  <c r="J108" i="33" s="1"/>
  <c r="J85" i="63"/>
  <c r="M85" s="1"/>
  <c r="I85"/>
  <c r="L85" s="1"/>
  <c r="E108" i="33" s="1"/>
  <c r="K84" i="63"/>
  <c r="N84" s="1"/>
  <c r="J107" i="33" s="1"/>
  <c r="J84" i="63"/>
  <c r="M84" s="1"/>
  <c r="F107" i="33" s="1"/>
  <c r="I84" i="63"/>
  <c r="L84" s="1"/>
  <c r="E107" i="33" s="1"/>
  <c r="K83" i="63"/>
  <c r="N83" s="1"/>
  <c r="J106" i="33" s="1"/>
  <c r="J83" i="63"/>
  <c r="M83" s="1"/>
  <c r="I83"/>
  <c r="L83" s="1"/>
  <c r="E106" i="33" s="1"/>
  <c r="K82" i="63"/>
  <c r="N82" s="1"/>
  <c r="J105" i="33" s="1"/>
  <c r="J82" i="63"/>
  <c r="M82" s="1"/>
  <c r="F105" i="33" s="1"/>
  <c r="I82" i="63"/>
  <c r="L82" s="1"/>
  <c r="E105" i="33" s="1"/>
  <c r="K81" i="63"/>
  <c r="N81" s="1"/>
  <c r="J104" i="33" s="1"/>
  <c r="J81" i="63"/>
  <c r="M81" s="1"/>
  <c r="I81"/>
  <c r="L81" s="1"/>
  <c r="E104" i="33" s="1"/>
  <c r="L80" i="63"/>
  <c r="K80"/>
  <c r="N80" s="1"/>
  <c r="J103" i="33" s="1"/>
  <c r="J80" i="63"/>
  <c r="M80" s="1"/>
  <c r="F103" i="33" s="1"/>
  <c r="I80" i="63"/>
  <c r="K79"/>
  <c r="N79" s="1"/>
  <c r="J102" i="33" s="1"/>
  <c r="J79" i="63"/>
  <c r="M79" s="1"/>
  <c r="I79"/>
  <c r="L79" s="1"/>
  <c r="E102" i="33" s="1"/>
  <c r="L78" i="63"/>
  <c r="K78"/>
  <c r="N78" s="1"/>
  <c r="J99" i="33" s="1"/>
  <c r="J78" i="63"/>
  <c r="M78" s="1"/>
  <c r="I78"/>
  <c r="K77"/>
  <c r="N77" s="1"/>
  <c r="J98" i="33" s="1"/>
  <c r="J77" i="63"/>
  <c r="M77" s="1"/>
  <c r="F98" i="33" s="1"/>
  <c r="I77" i="63"/>
  <c r="L77" s="1"/>
  <c r="E98" i="33" s="1"/>
  <c r="L76" i="63"/>
  <c r="K76"/>
  <c r="N76" s="1"/>
  <c r="J97" i="33" s="1"/>
  <c r="J76" i="63"/>
  <c r="M76" s="1"/>
  <c r="I76"/>
  <c r="K75"/>
  <c r="N75" s="1"/>
  <c r="J96" i="33" s="1"/>
  <c r="J75" i="63"/>
  <c r="M75" s="1"/>
  <c r="F96" i="33" s="1"/>
  <c r="I75" i="63"/>
  <c r="L75" s="1"/>
  <c r="E96" i="33" s="1"/>
  <c r="L74" i="63"/>
  <c r="K74"/>
  <c r="N74" s="1"/>
  <c r="J95" i="33" s="1"/>
  <c r="J74" i="63"/>
  <c r="M74" s="1"/>
  <c r="I74"/>
  <c r="K73"/>
  <c r="N73" s="1"/>
  <c r="J94" i="33" s="1"/>
  <c r="J73" i="63"/>
  <c r="M73" s="1"/>
  <c r="F94" i="33" s="1"/>
  <c r="I73" i="63"/>
  <c r="L73" s="1"/>
  <c r="E94" i="33" s="1"/>
  <c r="K72" i="63"/>
  <c r="N72" s="1"/>
  <c r="J93" i="33" s="1"/>
  <c r="J72" i="63"/>
  <c r="M72" s="1"/>
  <c r="I72"/>
  <c r="L72" s="1"/>
  <c r="E93" i="33" s="1"/>
  <c r="K71" i="63"/>
  <c r="N71" s="1"/>
  <c r="J92" i="33" s="1"/>
  <c r="J71" i="63"/>
  <c r="M71" s="1"/>
  <c r="F92" i="33" s="1"/>
  <c r="I71" i="63"/>
  <c r="L71" s="1"/>
  <c r="E92" i="33" s="1"/>
  <c r="K70" i="63"/>
  <c r="N70" s="1"/>
  <c r="J91" i="33" s="1"/>
  <c r="J70" i="63"/>
  <c r="M70" s="1"/>
  <c r="I70"/>
  <c r="L70" s="1"/>
  <c r="E91" i="33" s="1"/>
  <c r="K69" i="63"/>
  <c r="N69" s="1"/>
  <c r="J90" i="33" s="1"/>
  <c r="J69" i="63"/>
  <c r="M69" s="1"/>
  <c r="F90" i="33" s="1"/>
  <c r="I69" i="63"/>
  <c r="L69" s="1"/>
  <c r="E90" i="33" s="1"/>
  <c r="K68" i="63"/>
  <c r="N68" s="1"/>
  <c r="J89" i="33" s="1"/>
  <c r="J68" i="63"/>
  <c r="M68" s="1"/>
  <c r="I68"/>
  <c r="L68" s="1"/>
  <c r="E89" i="33" s="1"/>
  <c r="K67" i="63"/>
  <c r="N67" s="1"/>
  <c r="J88" i="33" s="1"/>
  <c r="J67" i="63"/>
  <c r="M67" s="1"/>
  <c r="F88" i="33" s="1"/>
  <c r="I67" i="63"/>
  <c r="L67" s="1"/>
  <c r="E88" i="33" s="1"/>
  <c r="K66" i="63"/>
  <c r="N66" s="1"/>
  <c r="J87" i="33" s="1"/>
  <c r="J66" i="63"/>
  <c r="M66" s="1"/>
  <c r="I66"/>
  <c r="L66" s="1"/>
  <c r="E87" i="33" s="1"/>
  <c r="L65" i="63"/>
  <c r="K65"/>
  <c r="N65" s="1"/>
  <c r="J86" i="33" s="1"/>
  <c r="J65" i="63"/>
  <c r="M65" s="1"/>
  <c r="F86" i="33" s="1"/>
  <c r="I65" i="63"/>
  <c r="K64"/>
  <c r="N64" s="1"/>
  <c r="J85" i="33" s="1"/>
  <c r="J64" i="63"/>
  <c r="M64" s="1"/>
  <c r="I64"/>
  <c r="L64" s="1"/>
  <c r="E85" i="33" s="1"/>
  <c r="L63" i="63"/>
  <c r="K63"/>
  <c r="N63" s="1"/>
  <c r="J84" i="33" s="1"/>
  <c r="J63" i="63"/>
  <c r="M63" s="1"/>
  <c r="F84" i="33" s="1"/>
  <c r="I63" i="63"/>
  <c r="K62"/>
  <c r="N62" s="1"/>
  <c r="J83" i="33" s="1"/>
  <c r="J62" i="63"/>
  <c r="M62" s="1"/>
  <c r="I62"/>
  <c r="L62" s="1"/>
  <c r="E83" i="33" s="1"/>
  <c r="L61" i="63"/>
  <c r="K61"/>
  <c r="N61" s="1"/>
  <c r="J82" i="33" s="1"/>
  <c r="J61" i="63"/>
  <c r="M61" s="1"/>
  <c r="F82" i="33" s="1"/>
  <c r="I61" i="63"/>
  <c r="K60"/>
  <c r="N60" s="1"/>
  <c r="J81" i="33" s="1"/>
  <c r="J60" i="63"/>
  <c r="M60" s="1"/>
  <c r="I60"/>
  <c r="L60" s="1"/>
  <c r="E81" i="33" s="1"/>
  <c r="L59" i="63"/>
  <c r="K59"/>
  <c r="N59" s="1"/>
  <c r="J80" i="33" s="1"/>
  <c r="J59" i="63"/>
  <c r="M59" s="1"/>
  <c r="F80" i="33" s="1"/>
  <c r="I59" i="63"/>
  <c r="T58"/>
  <c r="K58"/>
  <c r="N58" s="1"/>
  <c r="J79" i="33" s="1"/>
  <c r="J58" i="63"/>
  <c r="M58" s="1"/>
  <c r="F79" i="33" s="1"/>
  <c r="I58" i="63"/>
  <c r="L58" s="1"/>
  <c r="E79" i="33" s="1"/>
  <c r="T57" i="63"/>
  <c r="K57"/>
  <c r="N57" s="1"/>
  <c r="J78" i="33" s="1"/>
  <c r="J57" i="63"/>
  <c r="M57" s="1"/>
  <c r="F78" i="33" s="1"/>
  <c r="I57" i="63"/>
  <c r="L57" s="1"/>
  <c r="E78" i="33" s="1"/>
  <c r="T56" i="63"/>
  <c r="K56"/>
  <c r="N56" s="1"/>
  <c r="J77" i="33" s="1"/>
  <c r="J56" i="63"/>
  <c r="M56" s="1"/>
  <c r="F77" i="33" s="1"/>
  <c r="I56" i="63"/>
  <c r="L56" s="1"/>
  <c r="E77" i="33" s="1"/>
  <c r="T55" i="63"/>
  <c r="L55"/>
  <c r="K55"/>
  <c r="N55" s="1"/>
  <c r="J76" i="33" s="1"/>
  <c r="J55" i="63"/>
  <c r="M55" s="1"/>
  <c r="I55"/>
  <c r="K54"/>
  <c r="N54" s="1"/>
  <c r="J75" i="33" s="1"/>
  <c r="J54" i="63"/>
  <c r="M54" s="1"/>
  <c r="I54"/>
  <c r="L54" s="1"/>
  <c r="E75" i="33" s="1"/>
  <c r="L53" i="63"/>
  <c r="K53"/>
  <c r="N53" s="1"/>
  <c r="J74" i="33" s="1"/>
  <c r="J53" i="63"/>
  <c r="M53" s="1"/>
  <c r="I53"/>
  <c r="K52"/>
  <c r="N52" s="1"/>
  <c r="J73" i="33" s="1"/>
  <c r="J52" i="63"/>
  <c r="M52" s="1"/>
  <c r="I52"/>
  <c r="L52" s="1"/>
  <c r="E73" i="33" s="1"/>
  <c r="L51" i="63"/>
  <c r="K51"/>
  <c r="N51" s="1"/>
  <c r="J72" i="33" s="1"/>
  <c r="J51" i="63"/>
  <c r="M51" s="1"/>
  <c r="I51"/>
  <c r="K50"/>
  <c r="N50" s="1"/>
  <c r="J69" i="33" s="1"/>
  <c r="J50" i="63"/>
  <c r="M50" s="1"/>
  <c r="I50"/>
  <c r="L50" s="1"/>
  <c r="E69" i="33" s="1"/>
  <c r="K69" s="1"/>
  <c r="L49" i="63"/>
  <c r="K49"/>
  <c r="N49" s="1"/>
  <c r="J68" i="33" s="1"/>
  <c r="L68" s="1"/>
  <c r="J49" i="63"/>
  <c r="M49" s="1"/>
  <c r="I49"/>
  <c r="K48"/>
  <c r="N48" s="1"/>
  <c r="J67" i="33" s="1"/>
  <c r="J48" i="63"/>
  <c r="M48" s="1"/>
  <c r="I48"/>
  <c r="L48" s="1"/>
  <c r="E67" i="33" s="1"/>
  <c r="K67" s="1"/>
  <c r="L47" i="63"/>
  <c r="K47"/>
  <c r="N47" s="1"/>
  <c r="J66" i="33" s="1"/>
  <c r="L66" s="1"/>
  <c r="J47" i="63"/>
  <c r="M47" s="1"/>
  <c r="I47"/>
  <c r="T46"/>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K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H53"/>
  <c r="G53"/>
  <c r="I52"/>
  <c r="I51"/>
  <c r="I50"/>
  <c r="H50"/>
  <c r="G50"/>
  <c r="I49"/>
  <c r="H49"/>
  <c r="G49"/>
  <c r="I48"/>
  <c r="H48"/>
  <c r="G48"/>
  <c r="I47"/>
  <c r="I45" s="1"/>
  <c r="H47"/>
  <c r="F32" s="1"/>
  <c r="G47"/>
  <c r="I46"/>
  <c r="K45"/>
  <c r="G44"/>
  <c r="G52" s="1"/>
  <c r="G36"/>
  <c r="E4" i="62" s="1"/>
  <c r="C4" s="1"/>
  <c r="F36" i="51"/>
  <c r="U15" i="63" s="1"/>
  <c r="M15" s="1"/>
  <c r="E19" i="45" s="1"/>
  <c r="E32" i="51"/>
  <c r="E29"/>
  <c r="L5"/>
  <c r="L4"/>
  <c r="L3"/>
  <c r="I14" i="50"/>
  <c r="G14"/>
  <c r="G11"/>
  <c r="G10"/>
  <c r="G9"/>
  <c r="D6"/>
  <c r="E13" i="49"/>
  <c r="H12"/>
  <c r="E12"/>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29" i="33"/>
  <c r="F127"/>
  <c r="E126"/>
  <c r="F116"/>
  <c r="F114"/>
  <c r="F112"/>
  <c r="F110"/>
  <c r="F108"/>
  <c r="F106"/>
  <c r="F104"/>
  <c r="E103"/>
  <c r="F102"/>
  <c r="E100"/>
  <c r="F99"/>
  <c r="E99"/>
  <c r="F97"/>
  <c r="E97"/>
  <c r="F95"/>
  <c r="E95"/>
  <c r="F93"/>
  <c r="F91"/>
  <c r="F89"/>
  <c r="I87"/>
  <c r="H87"/>
  <c r="F87"/>
  <c r="E86"/>
  <c r="F85"/>
  <c r="E84"/>
  <c r="F83"/>
  <c r="E82"/>
  <c r="F81"/>
  <c r="E80"/>
  <c r="F76"/>
  <c r="E76"/>
  <c r="F75"/>
  <c r="F74"/>
  <c r="E74"/>
  <c r="F73"/>
  <c r="F72"/>
  <c r="E72"/>
  <c r="I69"/>
  <c r="H69"/>
  <c r="F69"/>
  <c r="F68"/>
  <c r="E68"/>
  <c r="K68" s="1"/>
  <c r="F67"/>
  <c r="F66"/>
  <c r="E66"/>
  <c r="K66" s="1"/>
  <c r="J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E52"/>
  <c r="K52" s="1"/>
  <c r="F51"/>
  <c r="F50"/>
  <c r="E50"/>
  <c r="K50" s="1"/>
  <c r="F49"/>
  <c r="J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J7"/>
  <c r="AX6"/>
  <c r="I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T47" i="31"/>
  <c r="AT7" i="30"/>
  <c r="AL46" i="28"/>
  <c r="AL7" i="27"/>
  <c r="AL8" i="25"/>
  <c r="AL7" i="24"/>
  <c r="AL46" i="23"/>
  <c r="AL7" i="22"/>
  <c r="AL46" i="21"/>
  <c r="AV8" i="20"/>
  <c r="AR8" i="19"/>
  <c r="AN8" i="18"/>
  <c r="AN8" i="17"/>
  <c r="AN8" i="16"/>
  <c r="AN49" i="14"/>
  <c r="J13" i="3"/>
  <c r="AN8" i="14"/>
  <c r="AN49" i="13"/>
  <c r="AN8"/>
  <c r="AN49" i="12"/>
  <c r="AN8"/>
  <c r="AN49" i="11"/>
  <c r="AN8"/>
  <c r="I6" i="25" l="1"/>
  <c r="J7"/>
  <c r="E11" i="49"/>
  <c r="L6" i="51"/>
  <c r="F29"/>
  <c r="L10" i="54"/>
  <c r="R10" s="1"/>
  <c r="J7" i="11"/>
  <c r="S6"/>
  <c r="J7" i="13"/>
  <c r="S6"/>
  <c r="J7" i="14"/>
  <c r="S6"/>
  <c r="I9" i="50"/>
  <c r="I26" i="40"/>
  <c r="I10" i="38"/>
  <c r="I10" i="37"/>
  <c r="M10" i="35"/>
  <c r="H14" i="34"/>
  <c r="H9" i="45"/>
  <c r="I7" i="39"/>
  <c r="I25" i="33"/>
  <c r="J48" i="11"/>
  <c r="S47"/>
  <c r="J48" i="12"/>
  <c r="S47"/>
  <c r="J48" i="14"/>
  <c r="S47"/>
  <c r="J7" i="12"/>
  <c r="S6"/>
  <c r="I10" i="50"/>
  <c r="I27" i="40"/>
  <c r="I11" i="38"/>
  <c r="I11" i="37"/>
  <c r="M11" i="35"/>
  <c r="H10" i="45"/>
  <c r="I8" i="39"/>
  <c r="H15" i="34"/>
  <c r="I26" i="33"/>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7" i="15"/>
  <c r="S6"/>
  <c r="K8" i="17"/>
  <c r="S8" s="1"/>
  <c r="S7"/>
  <c r="K8" i="19"/>
  <c r="U7"/>
  <c r="J6" i="22"/>
  <c r="S5"/>
  <c r="J6" i="24"/>
  <c r="S5"/>
  <c r="J6" i="30"/>
  <c r="S5"/>
  <c r="J6" i="31"/>
  <c r="S5"/>
  <c r="D21" i="7"/>
  <c r="D35"/>
  <c r="D37"/>
  <c r="D38" s="1"/>
  <c r="D39" s="1"/>
  <c r="AD43" i="11"/>
  <c r="AD43" i="12"/>
  <c r="AD43" i="13"/>
  <c r="AD44"/>
  <c r="S45"/>
  <c r="AD46"/>
  <c r="I11" i="50"/>
  <c r="I28" i="40"/>
  <c r="I12" i="38"/>
  <c r="I12" i="37"/>
  <c r="M12" i="35"/>
  <c r="H16" i="34"/>
  <c r="H11" i="45"/>
  <c r="I9" i="39"/>
  <c r="I27" i="33"/>
  <c r="O20" i="64"/>
  <c r="AD44" i="16"/>
  <c r="O22" i="64"/>
  <c r="AD46" i="16"/>
  <c r="L20" i="64"/>
  <c r="S44" i="16"/>
  <c r="L22" i="64"/>
  <c r="F23" s="1"/>
  <c r="S46" i="16"/>
  <c r="K55" i="19"/>
  <c r="U54"/>
  <c r="J48" i="17"/>
  <c r="I47"/>
  <c r="J48" i="18"/>
  <c r="I47"/>
  <c r="J48" i="15"/>
  <c r="S47"/>
  <c r="K51" i="20"/>
  <c r="S51" s="1"/>
  <c r="J50"/>
  <c r="I49"/>
  <c r="K48" i="25"/>
  <c r="S48" s="1"/>
  <c r="J47"/>
  <c r="I46"/>
  <c r="K8" i="16"/>
  <c r="S8" s="1"/>
  <c r="S7"/>
  <c r="K8" i="18"/>
  <c r="S8" s="1"/>
  <c r="S7"/>
  <c r="J6" i="21"/>
  <c r="S5"/>
  <c r="K7" i="23"/>
  <c r="S7" s="1"/>
  <c r="S6"/>
  <c r="J6" i="27"/>
  <c r="S5"/>
  <c r="J6" i="28"/>
  <c r="S5"/>
  <c r="D34" i="7"/>
  <c r="S43" i="13"/>
  <c r="S44"/>
  <c r="AD45"/>
  <c r="S46"/>
  <c r="I47" s="1"/>
  <c r="B34" i="33"/>
  <c r="E70"/>
  <c r="K70" s="1"/>
  <c r="H31" s="1"/>
  <c r="H136" s="1"/>
  <c r="S5" i="23"/>
  <c r="G46" i="51"/>
  <c r="J49"/>
  <c r="J50"/>
  <c r="H51"/>
  <c r="J51"/>
  <c r="H52"/>
  <c r="J52"/>
  <c r="E5" i="54"/>
  <c r="E5" i="55"/>
  <c r="F10"/>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J47"/>
  <c r="J45" s="1"/>
  <c r="E5" i="2" s="1"/>
  <c r="G51" i="51"/>
  <c r="F2" i="54"/>
  <c r="F10"/>
  <c r="D48" i="61"/>
  <c r="E3" i="62"/>
  <c r="C3" s="1"/>
  <c r="D5" i="45" s="1"/>
  <c r="E5" i="62"/>
  <c r="C5" s="1"/>
  <c r="D5" i="46" s="1"/>
  <c r="AA11" i="63"/>
  <c r="N11" s="1"/>
  <c r="I15" i="45" s="1"/>
  <c r="AA13" i="63"/>
  <c r="N13" s="1"/>
  <c r="I17" i="45" s="1"/>
  <c r="J48" i="16" l="1"/>
  <c r="I47"/>
  <c r="K46" i="28"/>
  <c r="S46" s="1"/>
  <c r="S45"/>
  <c r="K47" i="30"/>
  <c r="S47" s="1"/>
  <c r="S46"/>
  <c r="K46" i="24"/>
  <c r="S46" s="1"/>
  <c r="S45"/>
  <c r="K46" i="22"/>
  <c r="S46" s="1"/>
  <c r="S45"/>
  <c r="K8" i="14"/>
  <c r="S8" s="1"/>
  <c r="S7"/>
  <c r="K8" i="13"/>
  <c r="S8" s="1"/>
  <c r="S7"/>
  <c r="K8" i="11"/>
  <c r="S8" s="1"/>
  <c r="S7"/>
  <c r="I31" i="33"/>
  <c r="I136" s="1"/>
  <c r="D4" i="4"/>
  <c r="B5" i="1"/>
  <c r="F5" i="43"/>
  <c r="F5" i="42"/>
  <c r="F5" i="44"/>
  <c r="F5" i="41"/>
  <c r="J48" i="13"/>
  <c r="S47"/>
  <c r="K7" i="28"/>
  <c r="S7" s="1"/>
  <c r="S6"/>
  <c r="K7" i="27"/>
  <c r="S7" s="1"/>
  <c r="S6"/>
  <c r="K7" i="21"/>
  <c r="S7" s="1"/>
  <c r="S6"/>
  <c r="K49" i="15"/>
  <c r="S49" s="1"/>
  <c r="S48"/>
  <c r="K49" i="18"/>
  <c r="S49" s="1"/>
  <c r="S48"/>
  <c r="K49" i="17"/>
  <c r="S49" s="1"/>
  <c r="S48"/>
  <c r="L56" i="19"/>
  <c r="U56" s="1"/>
  <c r="U55"/>
  <c r="G24" i="64"/>
  <c r="L23"/>
  <c r="D43" i="7"/>
  <c r="D44" s="1"/>
  <c r="D45" s="1"/>
  <c r="D40"/>
  <c r="D41"/>
  <c r="K7" i="31"/>
  <c r="S7" s="1"/>
  <c r="S6"/>
  <c r="K7" i="30"/>
  <c r="S7" s="1"/>
  <c r="S6"/>
  <c r="K7" i="24"/>
  <c r="S7" s="1"/>
  <c r="S6"/>
  <c r="K7" i="22"/>
  <c r="S7" s="1"/>
  <c r="S6"/>
  <c r="U8" i="19"/>
  <c r="L9"/>
  <c r="U9" s="1"/>
  <c r="K8" i="15"/>
  <c r="S8" s="1"/>
  <c r="S7"/>
  <c r="K46" i="27"/>
  <c r="S46" s="1"/>
  <c r="S45"/>
  <c r="K47" i="31"/>
  <c r="S47" s="1"/>
  <c r="S46"/>
  <c r="K46" i="23"/>
  <c r="S46" s="1"/>
  <c r="S45"/>
  <c r="K46" i="21"/>
  <c r="S46" s="1"/>
  <c r="S45"/>
  <c r="K8" i="12"/>
  <c r="S8" s="1"/>
  <c r="S7"/>
  <c r="K49" i="14"/>
  <c r="S49" s="1"/>
  <c r="S48"/>
  <c r="K49" i="12"/>
  <c r="S49" s="1"/>
  <c r="S48"/>
  <c r="K49" i="11"/>
  <c r="S49" s="1"/>
  <c r="S48"/>
  <c r="K49" i="16" l="1"/>
  <c r="S49" s="1"/>
  <c r="S48"/>
  <c r="D51" i="7"/>
  <c r="D48"/>
  <c r="D49"/>
  <c r="D47"/>
  <c r="D46"/>
  <c r="H25" i="64"/>
  <c r="L25" s="1"/>
  <c r="L24"/>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<sst xmlns="http://schemas.openxmlformats.org/spreadsheetml/2006/main" count="16320" uniqueCount="3932">
  <si>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</si>
  <si>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</si>
  <si>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</si>
  <si>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</si>
  <si>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</si>
  <si>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</si>
  <si>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</si>
  <si>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</si>
  <si>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</si>
  <si>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</si>
  <si>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</si>
  <si>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</si>
  <si>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</si>
  <si>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</si>
  <si>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</si>
  <si>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</si>
  <si>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</si>
  <si>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</si>
  <si>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</si>
  <si>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</si>
  <si>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</si>
  <si>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</si>
  <si>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</si>
  <si>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</si>
  <si>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</si>
  <si>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</si>
  <si>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</si>
  <si>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</si>
  <si>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</si>
  <si>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</si>
  <si>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</si>
  <si>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</si>
  <si>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</si>
  <si>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</si>
  <si>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</si>
  <si>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</si>
  <si>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</si>
  <si>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</si>
  <si>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</si>
  <si>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</si>
  <si>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</si>
  <si>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</si>
  <si>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</si>
  <si>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</si>
  <si>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</si>
  <si>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</si>
  <si>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</si>
  <si>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</si>
  <si>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</si>
  <si>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</si>
  <si>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</si>
  <si>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</si>
  <si>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</si>
  <si>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</si>
  <si>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</si>
  <si>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</si>
  <si>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</si>
  <si>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</si>
  <si>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</si>
  <si>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</si>
  <si>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</si>
  <si>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</si>
  <si>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</si>
  <si>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</si>
  <si>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</si>
  <si>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</si>
  <si>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</si>
  <si>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</si>
  <si>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</si>
  <si>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</si>
  <si>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</si>
  <si>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</si>
  <si>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</si>
  <si>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</si>
  <si>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</si>
  <si>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</si>
  <si>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</si>
  <si>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</si>
  <si>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</si>
  <si>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</si>
  <si>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</si>
  <si>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</si>
  <si>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</si>
  <si>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</si>
  <si>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</si>
  <si>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</si>
  <si>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</si>
  <si>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</si>
  <si>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</si>
  <si>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</si>
  <si>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</si>
  <si>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</si>
  <si>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</si>
  <si>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</si>
  <si>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</si>
  <si>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</si>
  <si>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</si>
  <si>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</si>
  <si>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</si>
  <si>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</si>
  <si>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</si>
  <si>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</si>
  <si>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</si>
  <si>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</si>
  <si>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</si>
  <si>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</si>
  <si>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</si>
  <si>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</si>
  <si>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</si>
  <si>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</si>
  <si>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</si>
  <si>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</si>
  <si>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</si>
  <si>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</si>
  <si>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</si>
  <si>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</si>
  <si>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</si>
  <si>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</si>
  <si>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</si>
  <si>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</si>
  <si>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</si>
  <si>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</si>
  <si>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</si>
  <si>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</si>
  <si>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</si>
  <si>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</si>
  <si>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</si>
  <si>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</si>
  <si>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</si>
  <si>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</si>
  <si>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</si>
  <si>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</si>
  <si>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</si>
  <si>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</si>
  <si>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</si>
  <si>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</si>
  <si>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</si>
  <si>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</si>
  <si>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</si>
  <si>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</si>
  <si>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</si>
  <si>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</si>
  <si>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</si>
  <si>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</si>
  <si>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</si>
  <si>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</si>
  <si>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</si>
  <si>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</si>
  <si>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</si>
  <si>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</si>
  <si>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</si>
  <si>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</si>
  <si>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</si>
  <si>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</si>
  <si>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</si>
  <si>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</si>
  <si>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</si>
  <si>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</si>
  <si>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</si>
  <si>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</si>
  <si>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</si>
  <si>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</si>
  <si>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</si>
  <si>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</si>
  <si>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</si>
  <si>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</si>
  <si>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</si>
  <si>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</si>
  <si>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</si>
  <si>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</si>
  <si>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</si>
  <si>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</si>
  <si>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</si>
  <si>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</si>
  <si>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</si>
  <si>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</si>
  <si>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</si>
  <si>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</si>
  <si>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</si>
  <si>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</si>
  <si>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</si>
  <si>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</si>
  <si>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</si>
  <si>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</si>
  <si>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</si>
  <si>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</si>
  <si>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</si>
  <si>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</si>
  <si>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</si>
  <si>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</si>
  <si>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</si>
  <si>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</si>
  <si>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</si>
  <si>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</si>
  <si>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</si>
  <si>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</si>
  <si>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</si>
  <si>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</si>
  <si>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</si>
  <si>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</si>
  <si>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</si>
  <si>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</si>
  <si>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</si>
  <si>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</si>
  <si>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</si>
  <si>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</si>
  <si>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</si>
  <si>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</si>
  <si>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</si>
  <si>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</si>
  <si>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</si>
  <si>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</si>
  <si>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</si>
  <si>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</si>
  <si>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</si>
  <si>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</si>
  <si>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</si>
  <si>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</si>
  <si>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</si>
  <si>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</si>
  <si>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</si>
  <si>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</si>
  <si>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</si>
  <si>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</si>
  <si>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</si>
  <si>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</si>
  <si>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</si>
  <si>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</si>
  <si>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</si>
  <si>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</si>
  <si>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</si>
  <si>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</si>
  <si>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</si>
  <si>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</si>
  <si>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</si>
  <si>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</si>
  <si>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</si>
  <si>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</si>
  <si>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</si>
  <si>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</si>
  <si>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</si>
  <si>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</si>
  <si>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</si>
  <si>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</si>
  <si>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</si>
  <si>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</si>
  <si>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</si>
  <si>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</si>
  <si>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</si>
  <si>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</si>
  <si>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</si>
  <si>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</si>
  <si>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</si>
  <si>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</si>
  <si>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</si>
  <si>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</si>
  <si>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</si>
  <si>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</si>
  <si>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</si>
  <si>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</si>
  <si>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</si>
  <si>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</si>
  <si>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</si>
  <si>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</si>
  <si>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</si>
  <si>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</si>
  <si>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</si>
  <si>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</si>
  <si>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</si>
  <si>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</si>
  <si>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</si>
  <si>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</si>
  <si>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</si>
  <si>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</si>
  <si>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</si>
  <si>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</si>
  <si>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</si>
  <si>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</si>
  <si>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</si>
  <si>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</si>
  <si>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</si>
  <si>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</si>
  <si>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</si>
  <si>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</si>
  <si>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</si>
  <si>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</si>
  <si>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</si>
  <si>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</si>
  <si>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</si>
  <si>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</si>
  <si>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</si>
  <si>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</si>
  <si>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</si>
  <si>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</si>
  <si>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</si>
  <si>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</si>
  <si>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</si>
  <si>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</si>
  <si>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</si>
  <si>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</si>
  <si>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</si>
  <si>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</si>
  <si>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</si>
  <si>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</si>
  <si>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</si>
  <si>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</si>
  <si>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</si>
  <si>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</si>
  <si>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</si>
  <si>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</si>
  <si>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</si>
  <si>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</si>
  <si>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</si>
  <si>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</si>
  <si>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</si>
  <si>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</si>
  <si>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</si>
  <si>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</si>
  <si>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</si>
  <si>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</si>
  <si>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</si>
  <si>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</si>
  <si>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</si>
  <si>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</si>
  <si>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</si>
  <si>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</si>
  <si>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</si>
  <si>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</si>
  <si>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</si>
  <si>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</si>
  <si>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</si>
  <si>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</si>
  <si>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</si>
  <si>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</si>
  <si>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</si>
  <si>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</si>
  <si>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</si>
  <si>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</si>
  <si>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</si>
  <si>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</si>
  <si>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</si>
  <si>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</si>
  <si>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</si>
  <si>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</si>
  <si>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</si>
  <si>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</si>
  <si>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</si>
  <si>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</si>
  <si>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</si>
  <si>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</si>
  <si>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</si>
  <si>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</si>
  <si>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</si>
  <si>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</si>
  <si>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</si>
  <si>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</si>
  <si>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</si>
  <si>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</si>
  <si>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</si>
  <si>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</si>
  <si>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</si>
  <si>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</si>
  <si>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</si>
  <si>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</si>
  <si>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</si>
  <si>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</si>
  <si>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</si>
  <si>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</si>
  <si>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</si>
  <si>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</si>
  <si>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</si>
  <si>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</si>
  <si>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</si>
  <si>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</si>
  <si>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</si>
  <si>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</si>
  <si>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</si>
  <si>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</si>
  <si>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</si>
  <si>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</si>
  <si>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</si>
  <si>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</si>
  <si>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</si>
  <si>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</si>
  <si>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</si>
  <si>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</si>
  <si>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</si>
  <si>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</si>
  <si>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</si>
  <si>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</si>
  <si>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</si>
  <si>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</si>
  <si>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</si>
  <si>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</si>
  <si>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</si>
  <si>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</si>
  <si>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</si>
  <si>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</si>
  <si>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</si>
  <si>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</si>
  <si>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</si>
  <si>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</si>
  <si>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</si>
  <si>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</si>
  <si>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</si>
  <si>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</si>
  <si>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</si>
  <si>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</si>
  <si>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</si>
  <si>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</si>
  <si>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</si>
  <si>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</si>
  <si>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</si>
  <si>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</si>
  <si>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</si>
  <si>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</si>
  <si>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</si>
  <si>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</si>
  <si>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</si>
  <si>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</si>
  <si>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</si>
  <si>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</si>
  <si>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</si>
  <si>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</si>
  <si>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</si>
  <si>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</si>
  <si>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</si>
  <si>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</si>
  <si>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</si>
  <si>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</si>
  <si>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</si>
  <si>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</si>
  <si>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</si>
  <si>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</si>
  <si>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</si>
  <si>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</si>
  <si>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</si>
  <si>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</si>
  <si>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</si>
  <si>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</si>
  <si>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</si>
  <si>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</si>
  <si>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</si>
  <si>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</si>
  <si>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</si>
  <si>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</si>
  <si>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</si>
  <si>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</si>
  <si>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</si>
  <si>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</si>
  <si>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</si>
  <si>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</si>
  <si>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</si>
  <si>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</si>
  <si>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</si>
  <si>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</si>
  <si>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</si>
  <si>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</si>
  <si>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</si>
  <si>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</si>
  <si>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</si>
  <si>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</si>
  <si>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</si>
  <si>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</si>
  <si>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</si>
  <si>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</si>
  <si>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</si>
  <si>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</si>
  <si>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</si>
  <si>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</si>
  <si>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</si>
  <si>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</si>
  <si>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</si>
  <si>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</si>
  <si>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</si>
  <si>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</si>
  <si>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</si>
  <si>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</si>
  <si>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</si>
  <si>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</si>
  <si>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</si>
  <si>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</si>
  <si>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</si>
  <si>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</si>
  <si>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</si>
  <si>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</si>
  <si>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</si>
  <si>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</si>
  <si>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</si>
  <si>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</si>
  <si>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</si>
  <si>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</si>
  <si>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</si>
  <si>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</si>
  <si>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</si>
  <si>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</si>
  <si>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</si>
  <si>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</si>
  <si>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</si>
  <si>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</si>
  <si>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</si>
  <si>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</si>
  <si>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</si>
  <si>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</si>
  <si>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</si>
  <si>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</si>
  <si>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</si>
  <si>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</si>
  <si>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</si>
  <si>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</si>
  <si>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</si>
  <si>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</si>
  <si>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</si>
  <si>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</si>
  <si>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</si>
  <si>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</si>
  <si>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</si>
  <si>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</si>
  <si>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</si>
  <si>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</si>
  <si>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</si>
  <si>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</si>
  <si>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</si>
  <si>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</si>
  <si>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</si>
  <si>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</si>
  <si>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</si>
  <si>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</si>
  <si>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</si>
  <si>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</si>
  <si>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</si>
  <si>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</si>
  <si>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</si>
  <si>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</si>
  <si>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</si>
  <si>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</si>
  <si>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</si>
  <si>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</si>
  <si>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</si>
  <si>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</si>
  <si>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</si>
  <si>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</si>
  <si>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</si>
  <si>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</si>
  <si>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</si>
  <si>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</si>
  <si>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</si>
  <si>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</si>
  <si>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</si>
  <si>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</si>
  <si>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</si>
  <si>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</si>
  <si>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</si>
  <si>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</si>
  <si>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</si>
  <si>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</si>
  <si>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</si>
  <si>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</si>
  <si>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</si>
  <si>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</si>
  <si>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</si>
  <si>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</si>
  <si>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</si>
  <si>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</si>
  <si>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</si>
  <si>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</si>
  <si>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</si>
  <si>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</si>
  <si>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</si>
  <si>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</si>
  <si>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</si>
  <si>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</si>
  <si>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</si>
  <si>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</si>
  <si>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</si>
  <si>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</si>
  <si>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</si>
  <si>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</si>
  <si>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</si>
  <si>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</si>
  <si>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</si>
  <si>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</si>
  <si>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</si>
  <si>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</si>
  <si>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</si>
  <si>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</si>
  <si>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</si>
  <si>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</si>
  <si>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</si>
  <si>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</si>
  <si>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</si>
  <si>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</si>
  <si>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</si>
  <si>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</si>
  <si>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</si>
  <si>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</si>
  <si>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</si>
  <si>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</si>
  <si>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</si>
  <si>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</si>
  <si>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</si>
  <si>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</si>
  <si>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</si>
  <si>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</si>
  <si>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</si>
  <si>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</si>
  <si>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</si>
  <si>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</si>
  <si>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</si>
  <si>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</si>
  <si>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</si>
  <si>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</si>
  <si>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</si>
  <si>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</si>
  <si>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</si>
  <si>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</si>
  <si>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</si>
  <si>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</si>
  <si>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</si>
  <si>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</si>
  <si>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</si>
  <si>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</si>
  <si>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</si>
  <si>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</si>
  <si>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</si>
  <si>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</si>
  <si>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</si>
  <si>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</si>
  <si>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</si>
  <si>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</si>
  <si>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</si>
  <si>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</si>
  <si>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</si>
  <si>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</si>
  <si>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</si>
  <si>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</si>
  <si>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</si>
  <si>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</si>
  <si>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</si>
  <si>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</si>
  <si>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</si>
  <si>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</si>
  <si>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</si>
  <si>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</si>
  <si>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</si>
  <si>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</si>
  <si>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</si>
  <si>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</si>
  <si>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</si>
  <si>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</si>
  <si>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</si>
  <si>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</si>
  <si>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</si>
  <si>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</si>
  <si>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</si>
  <si>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</si>
  <si>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</si>
  <si>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</si>
  <si>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</si>
  <si>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</si>
  <si>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</si>
  <si>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</si>
  <si>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</si>
  <si>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</si>
  <si>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</si>
  <si>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</si>
  <si>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</si>
  <si>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</si>
  <si>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</si>
  <si>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</si>
  <si>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</si>
  <si>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</si>
  <si>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</si>
  <si>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</si>
  <si>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</si>
  <si>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</si>
  <si>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</si>
  <si>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</si>
  <si>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</si>
  <si>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</si>
  <si>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</si>
  <si>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</si>
  <si>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</si>
  <si>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</si>
  <si>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</si>
  <si>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</si>
  <si>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</si>
  <si>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</si>
  <si>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</si>
  <si>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</si>
  <si>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</si>
  <si>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</si>
  <si>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</si>
  <si>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</si>
  <si>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</si>
  <si>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</si>
  <si>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</si>
  <si>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</si>
  <si>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</si>
  <si>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</si>
  <si>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</si>
  <si>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</si>
  <si>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</si>
  <si>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</si>
  <si>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</si>
  <si>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</si>
  <si>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</si>
  <si>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</si>
  <si>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</si>
  <si>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</si>
  <si>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</si>
  <si>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</si>
  <si>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</si>
  <si>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</si>
  <si>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</si>
  <si>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</si>
  <si>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</si>
  <si>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</si>
  <si>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</si>
  <si>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</si>
  <si>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</si>
  <si>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</si>
  <si>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</si>
  <si>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</si>
  <si>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</si>
  <si>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</si>
  <si>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</si>
  <si>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</si>
  <si>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</si>
  <si>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</si>
  <si>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</si>
  <si>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</si>
  <si>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</si>
  <si>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</si>
  <si>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</si>
  <si>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</si>
  <si>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</si>
  <si>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</si>
  <si>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</si>
  <si>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</si>
  <si>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</si>
  <si>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</si>
  <si>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</si>
  <si>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</si>
  <si>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</si>
  <si>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</si>
  <si>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</si>
  <si>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</si>
  <si>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</si>
  <si>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</si>
  <si>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</si>
  <si>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</si>
  <si>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</si>
  <si>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</si>
  <si>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</si>
  <si>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</si>
  <si>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</si>
  <si>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</si>
  <si>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</si>
  <si>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</si>
  <si>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</si>
  <si>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</si>
  <si>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</si>
  <si>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</si>
  <si>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</si>
  <si>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</si>
  <si>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</si>
  <si>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</si>
  <si>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</si>
  <si>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</si>
  <si>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</si>
  <si>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</si>
  <si>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</si>
  <si>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</si>
  <si>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</si>
  <si>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</si>
  <si>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</si>
  <si>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</si>
  <si>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</si>
  <si>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</si>
  <si>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</si>
  <si>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</si>
  <si>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</si>
  <si>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</si>
  <si>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</si>
  <si>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</si>
  <si>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</si>
  <si>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</si>
  <si>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</si>
  <si>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</si>
  <si>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</si>
  <si>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</si>
  <si>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</si>
  <si>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</si>
  <si>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</si>
  <si>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</si>
  <si>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</si>
  <si>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</si>
  <si>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</si>
  <si>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</si>
  <si>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</si>
  <si>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</si>
  <si>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</si>
  <si>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</si>
  <si>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</si>
  <si>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</si>
  <si>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</si>
  <si>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</si>
  <si>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</si>
  <si>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</si>
  <si>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</si>
  <si>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</si>
  <si>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</si>
  <si>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</si>
  <si>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</si>
  <si>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</si>
  <si>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</si>
  <si>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</si>
  <si>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</si>
  <si>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</si>
  <si>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</si>
  <si>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</si>
  <si>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</si>
  <si>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</si>
  <si>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</si>
  <si>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</si>
  <si>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</si>
  <si>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</si>
  <si>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</si>
  <si>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</si>
  <si>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</si>
  <si>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</si>
  <si>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</si>
  <si>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</si>
  <si>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</si>
  <si>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</si>
  <si>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</si>
  <si>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</si>
  <si>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</si>
  <si>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</si>
  <si>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</si>
  <si>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</si>
  <si>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</si>
  <si>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</si>
  <si>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</si>
  <si>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</si>
  <si>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</si>
  <si>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</si>
  <si>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</si>
  <si>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</si>
  <si>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</si>
  <si>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</si>
  <si>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</si>
  <si>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</si>
  <si>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</si>
  <si>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</si>
  <si>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</si>
  <si>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</si>
  <si>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</si>
  <si>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</si>
  <si>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</si>
  <si>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</si>
  <si>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</si>
  <si>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</si>
  <si>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</si>
  <si>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</si>
  <si>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</si>
  <si>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</si>
  <si>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</si>
  <si>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</si>
  <si>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</si>
  <si>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</si>
  <si>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</si>
  <si>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</si>
  <si>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</si>
  <si>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</si>
  <si>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</si>
  <si>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</si>
  <si>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</si>
  <si>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</si>
  <si>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</si>
  <si>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</si>
  <si>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</si>
  <si>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</si>
  <si>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</si>
  <si>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</si>
  <si>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</si>
  <si>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</si>
  <si>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</si>
  <si>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</si>
  <si>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</si>
  <si>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</si>
  <si>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</si>
  <si>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</si>
  <si>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</si>
  <si>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</si>
  <si>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</si>
  <si>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</si>
  <si>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</si>
  <si>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</si>
  <si>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</si>
  <si>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</si>
  <si>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</si>
  <si>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</si>
  <si>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</si>
  <si>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</si>
  <si>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</si>
  <si>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</si>
  <si>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</si>
  <si>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</si>
  <si>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</si>
  <si>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</si>
  <si>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</si>
  <si>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</si>
  <si>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</si>
  <si>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</si>
  <si>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</si>
  <si>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</si>
  <si>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</si>
  <si>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</si>
  <si>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</si>
  <si>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</si>
  <si>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</si>
  <si>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</si>
  <si>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</si>
  <si>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</si>
  <si>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</si>
  <si>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</si>
  <si>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</si>
  <si>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</si>
  <si>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</si>
  <si>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</si>
  <si>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</si>
  <si>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</si>
  <si>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</si>
  <si>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</si>
  <si>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</si>
  <si>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</si>
  <si>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</si>
  <si>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</si>
  <si>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</si>
  <si>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</si>
  <si>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</si>
  <si>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</si>
  <si>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</si>
  <si>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</si>
  <si>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</si>
  <si>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</si>
  <si>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</si>
  <si>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</si>
  <si>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</si>
  <si>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</si>
  <si>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</si>
  <si>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</si>
  <si>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</si>
  <si>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</si>
  <si>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</si>
  <si>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</si>
  <si>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</si>
  <si>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</si>
  <si>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</si>
  <si>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</si>
  <si>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</si>
  <si>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</si>
  <si>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</si>
  <si>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</si>
  <si>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</si>
  <si>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</si>
  <si>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</si>
  <si>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</si>
  <si>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</si>
  <si>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</si>
  <si>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</si>
  <si>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</si>
  <si>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</si>
  <si>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</si>
  <si>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</si>
  <si>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</si>
  <si>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</si>
  <si>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</si>
  <si>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</si>
  <si>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</si>
  <si>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</si>
  <si>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</si>
  <si>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</si>
  <si>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</si>
  <si>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</si>
  <si>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</si>
  <si>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</si>
  <si>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</si>
  <si>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</si>
  <si>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</si>
  <si>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</si>
  <si>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</si>
  <si>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</si>
  <si>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</si>
  <si>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</si>
  <si>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</si>
  <si>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</si>
  <si>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</si>
  <si>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</si>
  <si>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</si>
  <si>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</si>
  <si>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</si>
  <si>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</si>
  <si>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</si>
  <si>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</si>
  <si>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</si>
  <si>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</si>
  <si>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</si>
  <si>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</si>
  <si>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</si>
  <si>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</si>
  <si>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</si>
  <si>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</si>
  <si>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</si>
  <si>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</si>
  <si>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</si>
  <si>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</si>
  <si>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</si>
  <si>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</si>
  <si>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</si>
  <si>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</si>
  <si>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</si>
  <si>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</si>
  <si>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</si>
  <si>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</si>
  <si>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</si>
  <si>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</si>
  <si>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</si>
  <si>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</si>
  <si>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</si>
  <si>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</si>
  <si>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</si>
  <si>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</si>
  <si>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</si>
  <si>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</si>
  <si>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</si>
  <si>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</si>
  <si>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</si>
  <si>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</si>
  <si>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</si>
  <si>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</si>
  <si>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</si>
  <si>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</si>
  <si>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</si>
  <si>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</si>
  <si>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</si>
  <si>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</si>
  <si>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</si>
  <si>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</si>
  <si>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</si>
  <si>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</si>
  <si>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</si>
  <si>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</si>
  <si>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</si>
  <si>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</si>
  <si>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</si>
  <si>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</si>
  <si>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</si>
  <si>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</si>
  <si>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</si>
  <si>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</si>
  <si>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</si>
  <si>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</si>
  <si>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</si>
  <si>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</si>
  <si>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</si>
  <si>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</si>
  <si>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</si>
  <si>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</si>
  <si>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</si>
  <si>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</si>
  <si>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</si>
  <si>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</si>
  <si>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</si>
  <si>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</si>
  <si>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</si>
  <si>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</si>
  <si>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</si>
  <si>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</si>
  <si>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</si>
  <si>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</si>
  <si>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</si>
  <si>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</si>
  <si>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</si>
  <si>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</si>
  <si>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</si>
  <si>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</si>
  <si>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</si>
  <si>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</si>
  <si>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</si>
  <si>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</si>
  <si>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</si>
  <si>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</si>
  <si>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</si>
  <si>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</si>
  <si>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</si>
  <si>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</si>
  <si>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</si>
  <si>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</si>
  <si>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</si>
  <si>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</si>
  <si>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</si>
  <si>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</si>
  <si>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</si>
  <si>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</si>
  <si>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</si>
  <si>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</si>
  <si>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</si>
  <si>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</si>
  <si>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</si>
  <si>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</si>
  <si>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</si>
  <si>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</si>
  <si>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</si>
  <si>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РВЗ</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</si>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</sst>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387</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299</v>
      </c>
      <c r="F7" s="2153"/>
      <c r="G7" s="2154"/>
      <c r="H7" s="2154"/>
      <c r="I7" s="2154"/>
      <c r="J7" s="2154"/>
      <c r="K7" s="2154"/>
      <c r="L7" s="2122" t="s">
        <v>300</v>
      </c>
      <c r="W7" s="384">
        <v>14</v>
      </c>
    </row>
    <row r="8" spans="1:23" ht="48.2" customHeight="1">
      <c r="D8" s="387"/>
      <c r="E8" s="410" t="s">
        <v>87</v>
      </c>
      <c r="F8" s="754"/>
      <c r="G8" s="402" t="s">
        <v>85</v>
      </c>
      <c r="H8" s="402" t="s">
        <v>86</v>
      </c>
      <c r="I8" s="351" t="s">
        <v>84</v>
      </c>
      <c r="J8" s="351" t="s">
        <v>388</v>
      </c>
      <c r="K8" s="351" t="s">
        <v>389</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390</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391</v>
      </c>
      <c r="Q12" s="453" t="s">
        <v>392</v>
      </c>
      <c r="R12" s="454" t="s">
        <v>393</v>
      </c>
      <c r="S12" s="448" t="s">
        <v>394</v>
      </c>
      <c r="T12" s="448"/>
      <c r="U12" s="448"/>
      <c r="V12" s="448"/>
      <c r="W12" s="417">
        <v>14</v>
      </c>
    </row>
    <row r="13" spans="1:23" ht="15.75" customHeight="1">
      <c r="A13" s="2050"/>
      <c r="B13" s="442"/>
      <c r="D13" s="443"/>
      <c r="E13" s="342"/>
      <c r="F13" s="466"/>
      <c r="G13" s="353" t="s">
        <v>102</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32"/>
      <c r="R6" s="293"/>
      <c r="S6" s="1236"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36"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435</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148" t="s">
        <v>445</v>
      </c>
      <c r="AA41" s="2159" t="s">
        <v>446</v>
      </c>
      <c r="AB41" s="2173"/>
      <c r="AC41" s="2212"/>
      <c r="AD41" s="2179"/>
      <c r="AE41" s="2203"/>
      <c r="AF41" s="1149" t="s">
        <v>443</v>
      </c>
      <c r="AG41" s="1149" t="s">
        <v>444</v>
      </c>
      <c r="AH41" s="1240"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94"/>
      <c r="F47" s="2194"/>
      <c r="G47" s="2194"/>
      <c r="H47" s="2194"/>
      <c r="I47" s="2195" t="str">
        <f>S46&amp;".1"</f>
        <v>....1</v>
      </c>
      <c r="J47" s="1290"/>
      <c r="K47" s="1290"/>
      <c r="L47" s="1291" t="s">
        <v>402</v>
      </c>
      <c r="P47" s="2197">
        <v>1</v>
      </c>
      <c r="Q47" s="1147"/>
      <c r="R47" s="293"/>
      <c r="S47" s="115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94"/>
      <c r="F48" s="2194"/>
      <c r="G48" s="2194"/>
      <c r="H48" s="2194"/>
      <c r="I48" s="2196"/>
      <c r="J48" s="2195" t="str">
        <f>I47&amp;".1"</f>
        <v>....1.1</v>
      </c>
      <c r="K48" s="1290"/>
      <c r="L48" s="1291" t="s">
        <v>405</v>
      </c>
      <c r="P48" s="2197"/>
      <c r="Q48" s="2197">
        <v>1</v>
      </c>
      <c r="R48" s="294"/>
      <c r="S48" s="115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94"/>
      <c r="F49" s="2194"/>
      <c r="G49" s="2194"/>
      <c r="H49" s="2194"/>
      <c r="I49" s="2196"/>
      <c r="J49" s="2196"/>
      <c r="K49" s="2195" t="str">
        <f>J48&amp;".1"</f>
        <v>....1.1.1</v>
      </c>
      <c r="L49" s="1291" t="s">
        <v>408</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157</v>
      </c>
      <c r="B51" s="1290" t="s">
        <v>158</v>
      </c>
      <c r="C51" s="1290" t="s">
        <v>159</v>
      </c>
      <c r="D51" s="1290" t="s">
        <v>160</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94"/>
      <c r="F52" s="2194"/>
      <c r="G52" s="2194"/>
      <c r="H52" s="2194"/>
      <c r="I52" s="2195"/>
      <c r="J52" s="1290"/>
      <c r="K52" s="1290"/>
      <c r="L52" s="1291"/>
      <c r="P52" s="2197"/>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94"/>
      <c r="F49" s="2194"/>
      <c r="G49" s="2194"/>
      <c r="H49" s="2194"/>
      <c r="I49" s="2196"/>
      <c r="J49" s="2196"/>
      <c r="K49" s="2195" t="str">
        <f>J48&amp;".1"</f>
        <v>....1.1.1</v>
      </c>
      <c r="L49" s="1291" t="s">
        <v>408</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162</v>
      </c>
      <c r="B51" s="1290" t="s">
        <v>163</v>
      </c>
      <c r="C51" s="1290" t="s">
        <v>164</v>
      </c>
      <c r="D51" s="1290" t="s">
        <v>165</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20"/>
      <c r="F54" s="2220"/>
      <c r="G54" s="2219"/>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20"/>
      <c r="F55" s="2219"/>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19"/>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20"/>
      <c r="F54" s="2220"/>
      <c r="G54" s="2219"/>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20"/>
      <c r="F55" s="2219"/>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19"/>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23"/>
      <c r="Y39" s="2223"/>
      <c r="Z39" s="2208"/>
      <c r="AA39" s="2208"/>
      <c r="AB39" s="2209"/>
      <c r="AC39" s="2210" t="s">
        <v>429</v>
      </c>
      <c r="AD39" s="2207" t="s">
        <v>428</v>
      </c>
      <c r="AE39" s="2208"/>
      <c r="AF39" s="2223"/>
      <c r="AG39" s="2223"/>
      <c r="AH39" s="2208"/>
      <c r="AI39" s="2208"/>
      <c r="AJ39" s="2209"/>
      <c r="AK39" s="2210" t="s">
        <v>430</v>
      </c>
      <c r="AL39" s="2213" t="s">
        <v>431</v>
      </c>
      <c r="AM39" s="2065"/>
      <c r="AS39" s="1082">
        <v>14</v>
      </c>
    </row>
    <row r="40" spans="1:45" ht="24" customHeight="1">
      <c r="Q40" s="313"/>
      <c r="R40" s="313"/>
      <c r="S40" s="2206"/>
      <c r="T40" s="2154"/>
      <c r="U40" s="961"/>
      <c r="V40" s="2221" t="s">
        <v>432</v>
      </c>
      <c r="W40" s="2125" t="s">
        <v>433</v>
      </c>
      <c r="X40" s="1303" t="s">
        <v>434</v>
      </c>
      <c r="Y40" s="1303"/>
      <c r="Z40" s="2052" t="s">
        <v>435</v>
      </c>
      <c r="AA40" s="2052"/>
      <c r="AB40" s="2046"/>
      <c r="AC40" s="2211"/>
      <c r="AD40" s="2221" t="s">
        <v>432</v>
      </c>
      <c r="AE40" s="2125" t="s">
        <v>433</v>
      </c>
      <c r="AF40" s="1303" t="s">
        <v>434</v>
      </c>
      <c r="AG40" s="1303"/>
      <c r="AH40" s="2052" t="s">
        <v>435</v>
      </c>
      <c r="AI40" s="2052"/>
      <c r="AJ40" s="2046"/>
      <c r="AK40" s="2211"/>
      <c r="AL40" s="2214"/>
      <c r="AM40" s="2065"/>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06"/>
      <c r="T41" s="2154"/>
      <c r="U41" s="239"/>
      <c r="V41" s="2222"/>
      <c r="W41" s="2130"/>
      <c r="X41" s="1300" t="s">
        <v>443</v>
      </c>
      <c r="Y41" s="1300" t="s">
        <v>444</v>
      </c>
      <c r="Z41" s="1261" t="s">
        <v>445</v>
      </c>
      <c r="AA41" s="2159" t="s">
        <v>446</v>
      </c>
      <c r="AB41" s="2173"/>
      <c r="AC41" s="2212"/>
      <c r="AD41" s="2222"/>
      <c r="AE41" s="2130"/>
      <c r="AF41" s="1300" t="s">
        <v>443</v>
      </c>
      <c r="AG41" s="1300" t="s">
        <v>444</v>
      </c>
      <c r="AH41" s="1261" t="s">
        <v>445</v>
      </c>
      <c r="AI41" s="2159" t="s">
        <v>446</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94"/>
      <c r="F49" s="2194"/>
      <c r="G49" s="2194"/>
      <c r="H49" s="2194"/>
      <c r="I49" s="2196"/>
      <c r="J49" s="2196"/>
      <c r="K49" s="2195" t="str">
        <f>J48&amp;".1"</f>
        <v>....1.1.1</v>
      </c>
      <c r="L49" s="1291" t="s">
        <v>408</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193</v>
      </c>
      <c r="B51" s="1290" t="s">
        <v>194</v>
      </c>
      <c r="C51" s="1290" t="s">
        <v>195</v>
      </c>
      <c r="D51" s="1290" t="s">
        <v>196</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169</v>
      </c>
      <c r="B48" s="1290" t="s">
        <v>170</v>
      </c>
      <c r="C48" s="1290" t="s">
        <v>171</v>
      </c>
      <c r="D48" s="1290" t="s">
        <v>172</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169</v>
      </c>
      <c r="B51" s="1290" t="s">
        <v>170</v>
      </c>
      <c r="C51" s="1290" t="s">
        <v>171</v>
      </c>
      <c r="D51" s="1290" t="s">
        <v>172</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398</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400</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402</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405</v>
      </c>
      <c r="M7" s="474"/>
      <c r="N7" s="1293"/>
      <c r="P7" s="2197"/>
      <c r="Q7" s="2197">
        <v>1</v>
      </c>
      <c r="R7" s="1569"/>
      <c r="S7" s="1930" t="e">
        <f>$J7</f>
        <v>#N/A</v>
      </c>
      <c r="T7" s="223" t="s">
        <v>406</v>
      </c>
      <c r="U7" s="237"/>
      <c r="V7" s="2227"/>
      <c r="W7" s="2227"/>
      <c r="X7" s="2227"/>
      <c r="Y7" s="2227"/>
      <c r="Z7" s="2227"/>
      <c r="AA7" s="2227"/>
      <c r="AB7" s="2227"/>
      <c r="AC7" s="2227"/>
      <c r="AD7" s="2227"/>
      <c r="AE7" s="2227"/>
      <c r="AF7" s="2227"/>
      <c r="AG7" s="2227"/>
      <c r="AH7" s="2227"/>
      <c r="AI7" s="2227"/>
      <c r="AJ7" s="2227"/>
      <c r="AK7" s="2227"/>
      <c r="AL7" s="2227"/>
      <c r="AM7" s="1933" t="s">
        <v>407</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181</v>
      </c>
      <c r="B48" s="1290" t="s">
        <v>182</v>
      </c>
      <c r="C48" s="1290" t="s">
        <v>183</v>
      </c>
      <c r="D48" s="1290" t="s">
        <v>184</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181</v>
      </c>
      <c r="B51" s="1290" t="s">
        <v>182</v>
      </c>
      <c r="C51" s="1290" t="s">
        <v>183</v>
      </c>
      <c r="D51" s="1290" t="s">
        <v>184</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187</v>
      </c>
      <c r="B48" s="1290" t="s">
        <v>188</v>
      </c>
      <c r="C48" s="1290" t="s">
        <v>189</v>
      </c>
      <c r="D48" s="1290" t="s">
        <v>190</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187</v>
      </c>
      <c r="B51" s="1290" t="s">
        <v>188</v>
      </c>
      <c r="C51" s="1290" t="s">
        <v>189</v>
      </c>
      <c r="D51" s="1290" t="s">
        <v>190</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395</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397</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402</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405</v>
      </c>
      <c r="N7" s="446"/>
      <c r="O7" s="264"/>
      <c r="Q7" s="2197"/>
      <c r="R7" s="2197">
        <v>1</v>
      </c>
      <c r="S7" s="455"/>
      <c r="T7" s="294"/>
      <c r="U7" s="1263" t="e">
        <f>$J7</f>
        <v>#N/A</v>
      </c>
      <c r="V7" s="223" t="s">
        <v>406</v>
      </c>
      <c r="W7" s="237"/>
      <c r="X7" s="2181"/>
      <c r="Y7" s="2182"/>
      <c r="Z7" s="2182"/>
      <c r="AA7" s="2182"/>
      <c r="AB7" s="2182"/>
      <c r="AC7" s="2177"/>
      <c r="AD7" s="2177"/>
      <c r="AE7" s="2177"/>
      <c r="AF7" s="2237"/>
      <c r="AG7" s="2181"/>
      <c r="AH7" s="2182"/>
      <c r="AI7" s="2182"/>
      <c r="AJ7" s="2182"/>
      <c r="AK7" s="2182"/>
      <c r="AL7" s="2182"/>
      <c r="AM7" s="2182"/>
      <c r="AN7" s="2182"/>
      <c r="AO7" s="2182"/>
      <c r="AP7" s="2183"/>
      <c r="AQ7" s="1185" t="s">
        <v>407</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408</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452</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453</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422</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423</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424</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425</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299</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300</v>
      </c>
      <c r="AW42" s="1082">
        <v>14</v>
      </c>
    </row>
    <row r="43" spans="1:49" ht="14.65" customHeight="1">
      <c r="R43" s="313"/>
      <c r="S43" s="313"/>
      <c r="T43" s="313"/>
      <c r="U43" s="2206" t="s">
        <v>87</v>
      </c>
      <c r="V43" s="2154" t="s">
        <v>427</v>
      </c>
      <c r="W43" s="238"/>
      <c r="X43" s="2207" t="s">
        <v>428</v>
      </c>
      <c r="Y43" s="2223"/>
      <c r="Z43" s="2223"/>
      <c r="AA43" s="2223"/>
      <c r="AB43" s="2223"/>
      <c r="AC43" s="2208"/>
      <c r="AD43" s="2208"/>
      <c r="AE43" s="2209"/>
      <c r="AF43" s="2210" t="s">
        <v>429</v>
      </c>
      <c r="AG43" s="2207" t="s">
        <v>428</v>
      </c>
      <c r="AH43" s="2223"/>
      <c r="AI43" s="2223"/>
      <c r="AJ43" s="2223"/>
      <c r="AK43" s="2223"/>
      <c r="AL43" s="2208"/>
      <c r="AM43" s="2208"/>
      <c r="AN43" s="2209"/>
      <c r="AO43" s="2210" t="s">
        <v>430</v>
      </c>
      <c r="AP43" s="2213" t="s">
        <v>431</v>
      </c>
      <c r="AQ43" s="2065"/>
      <c r="AW43" s="1082">
        <v>14</v>
      </c>
    </row>
    <row r="44" spans="1:49" ht="35.65" customHeight="1">
      <c r="R44" s="313"/>
      <c r="S44" s="313"/>
      <c r="T44" s="313"/>
      <c r="U44" s="2206"/>
      <c r="V44" s="2154"/>
      <c r="W44" s="961"/>
      <c r="X44" s="2125" t="s">
        <v>454</v>
      </c>
      <c r="Y44" s="2065" t="s">
        <v>455</v>
      </c>
      <c r="Z44" s="2065"/>
      <c r="AA44" s="2065"/>
      <c r="AB44" s="2065"/>
      <c r="AC44" s="2125" t="s">
        <v>435</v>
      </c>
      <c r="AD44" s="2235"/>
      <c r="AE44" s="2126"/>
      <c r="AF44" s="2211"/>
      <c r="AG44" s="2125" t="s">
        <v>454</v>
      </c>
      <c r="AH44" s="2065" t="s">
        <v>455</v>
      </c>
      <c r="AI44" s="2065"/>
      <c r="AJ44" s="2065"/>
      <c r="AK44" s="2065"/>
      <c r="AL44" s="2125" t="s">
        <v>435</v>
      </c>
      <c r="AM44" s="2235"/>
      <c r="AN44" s="2126"/>
      <c r="AO44" s="2211"/>
      <c r="AP44" s="2214"/>
      <c r="AQ44" s="2065"/>
      <c r="AW44" s="1082">
        <v>34</v>
      </c>
    </row>
    <row r="45" spans="1:49" ht="14.65" customHeight="1">
      <c r="R45" s="313"/>
      <c r="S45" s="313"/>
      <c r="T45" s="313"/>
      <c r="U45" s="2206"/>
      <c r="V45" s="2154"/>
      <c r="W45" s="961"/>
      <c r="X45" s="2127"/>
      <c r="Y45" s="2160" t="s">
        <v>456</v>
      </c>
      <c r="Z45" s="2159" t="s">
        <v>457</v>
      </c>
      <c r="AA45" s="2172"/>
      <c r="AB45" s="2173"/>
      <c r="AC45" s="2130"/>
      <c r="AD45" s="2236"/>
      <c r="AE45" s="2131"/>
      <c r="AF45" s="2211"/>
      <c r="AG45" s="2127"/>
      <c r="AH45" s="2160" t="s">
        <v>456</v>
      </c>
      <c r="AI45" s="2159" t="s">
        <v>457</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458</v>
      </c>
      <c r="AA46" s="2159" t="s">
        <v>459</v>
      </c>
      <c r="AB46" s="2173"/>
      <c r="AC46" s="2160" t="s">
        <v>445</v>
      </c>
      <c r="AD46" s="2164" t="s">
        <v>446</v>
      </c>
      <c r="AE46" s="2162"/>
      <c r="AF46" s="2211"/>
      <c r="AG46" s="2127"/>
      <c r="AH46" s="2234"/>
      <c r="AI46" s="2160" t="s">
        <v>458</v>
      </c>
      <c r="AJ46" s="2159" t="s">
        <v>459</v>
      </c>
      <c r="AK46" s="2173"/>
      <c r="AL46" s="2160" t="s">
        <v>445</v>
      </c>
      <c r="AM46" s="2164" t="s">
        <v>446</v>
      </c>
      <c r="AN46" s="2162"/>
      <c r="AO46" s="2211"/>
      <c r="AP46" s="2214"/>
      <c r="AQ46" s="2065"/>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206"/>
      <c r="V47" s="2154"/>
      <c r="W47" s="239"/>
      <c r="X47" s="2130"/>
      <c r="Y47" s="2161"/>
      <c r="Z47" s="2161"/>
      <c r="AA47" s="1149" t="s">
        <v>461</v>
      </c>
      <c r="AB47" s="1149" t="s">
        <v>462</v>
      </c>
      <c r="AC47" s="2161"/>
      <c r="AD47" s="2165"/>
      <c r="AE47" s="2163"/>
      <c r="AF47" s="2212"/>
      <c r="AG47" s="2130"/>
      <c r="AH47" s="2161"/>
      <c r="AI47" s="2161"/>
      <c r="AJ47" s="1149" t="s">
        <v>461</v>
      </c>
      <c r="AK47" s="1149" t="s">
        <v>462</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20"/>
      <c r="F53" s="2220"/>
      <c r="G53" s="2220"/>
      <c r="H53" s="2220"/>
      <c r="I53" s="2065" t="str">
        <f>U52&amp;".1"</f>
        <v>....1</v>
      </c>
      <c r="J53" s="1302"/>
      <c r="K53" s="1302"/>
      <c r="L53" s="1302"/>
      <c r="M53" s="1308" t="s">
        <v>402</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175</v>
      </c>
      <c r="B54" s="1194" t="s">
        <v>176</v>
      </c>
      <c r="C54" s="1194" t="s">
        <v>177</v>
      </c>
      <c r="D54" s="1194" t="s">
        <v>178</v>
      </c>
      <c r="E54" s="2220"/>
      <c r="F54" s="2220"/>
      <c r="G54" s="2220"/>
      <c r="H54" s="2220"/>
      <c r="I54" s="2047"/>
      <c r="J54" s="2065" t="str">
        <f>I53&amp;".1"</f>
        <v>....1.1</v>
      </c>
      <c r="K54" s="1194"/>
      <c r="L54" s="1194"/>
      <c r="M54" s="1237" t="s">
        <v>405</v>
      </c>
      <c r="Q54" s="2197"/>
      <c r="R54" s="2197">
        <v>1</v>
      </c>
      <c r="S54" s="455"/>
      <c r="T54" s="294"/>
      <c r="U54" s="1263" t="str">
        <f>$J54</f>
        <v>....1.1</v>
      </c>
      <c r="V54" s="223" t="s">
        <v>406</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20"/>
      <c r="F55" s="2220"/>
      <c r="G55" s="2220"/>
      <c r="H55" s="2220"/>
      <c r="I55" s="2047"/>
      <c r="J55" s="2047"/>
      <c r="K55" s="2065" t="str">
        <f>J54&amp;".1"</f>
        <v>....1.1.1</v>
      </c>
      <c r="L55" s="77"/>
      <c r="M55" s="1237" t="s">
        <v>408</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175</v>
      </c>
      <c r="B58" s="1194" t="s">
        <v>176</v>
      </c>
      <c r="C58" s="1194" t="s">
        <v>177</v>
      </c>
      <c r="D58" s="1194" t="s">
        <v>178</v>
      </c>
      <c r="E58" s="2220"/>
      <c r="F58" s="2220"/>
      <c r="G58" s="2220"/>
      <c r="H58" s="2220"/>
      <c r="I58" s="2047"/>
      <c r="J58" s="2047"/>
      <c r="K58" s="2065"/>
      <c r="L58" s="1194"/>
      <c r="M58" s="1237"/>
      <c r="Q58" s="2197"/>
      <c r="R58" s="2197"/>
      <c r="S58" s="1258"/>
      <c r="T58" s="293"/>
      <c r="U58" s="1205"/>
      <c r="V58" s="225" t="s">
        <v>453</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20"/>
      <c r="F59" s="2220"/>
      <c r="G59" s="2220"/>
      <c r="H59" s="2220"/>
      <c r="I59" s="2047"/>
      <c r="J59" s="2065"/>
      <c r="K59" s="1194"/>
      <c r="L59" s="1194"/>
      <c r="M59" s="1237"/>
      <c r="Q59" s="2197"/>
      <c r="R59" s="2197"/>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20"/>
      <c r="F60" s="2220"/>
      <c r="G60" s="2220"/>
      <c r="H60" s="2220"/>
      <c r="I60" s="2065"/>
      <c r="J60" s="1194"/>
      <c r="K60" s="1194"/>
      <c r="L60" s="1194"/>
      <c r="M60" s="1237"/>
      <c r="Q60" s="2197"/>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20"/>
      <c r="F62" s="2220"/>
      <c r="G62" s="2219"/>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20"/>
      <c r="F63" s="2219"/>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19"/>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395</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397</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398</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400</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402</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463</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464</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465</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422</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423</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422</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423</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299</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300</v>
      </c>
      <c r="BA39" s="1082">
        <v>14</v>
      </c>
    </row>
    <row r="40" spans="1:53" ht="14.65" customHeight="1">
      <c r="Q40" s="228"/>
      <c r="R40" s="313"/>
      <c r="S40" s="2206" t="s">
        <v>87</v>
      </c>
      <c r="T40" s="2154" t="s">
        <v>472</v>
      </c>
      <c r="U40" s="238"/>
      <c r="V40" s="2208"/>
      <c r="W40" s="2208"/>
      <c r="X40" s="2208"/>
      <c r="Y40" s="2208"/>
      <c r="Z40" s="2209"/>
      <c r="AA40" s="2255" t="s">
        <v>429</v>
      </c>
      <c r="AB40" s="2239" t="s">
        <v>473</v>
      </c>
      <c r="AC40" s="2223"/>
      <c r="AD40" s="2223"/>
      <c r="AE40" s="2240"/>
      <c r="AF40" s="2223" t="s">
        <v>474</v>
      </c>
      <c r="AG40" s="2223"/>
      <c r="AH40" s="2223"/>
      <c r="AI40" s="2240"/>
      <c r="AJ40" s="2239" t="s">
        <v>475</v>
      </c>
      <c r="AK40" s="2223"/>
      <c r="AL40" s="2223"/>
      <c r="AM40" s="2240"/>
      <c r="AN40" s="2239" t="s">
        <v>428</v>
      </c>
      <c r="AO40" s="2223"/>
      <c r="AP40" s="2208"/>
      <c r="AQ40" s="2208"/>
      <c r="AR40" s="2209"/>
      <c r="AS40" s="2210" t="s">
        <v>429</v>
      </c>
      <c r="AT40" s="2213" t="s">
        <v>431</v>
      </c>
      <c r="AU40" s="2065"/>
      <c r="BA40" s="1082">
        <v>14</v>
      </c>
    </row>
    <row r="41" spans="1:53" ht="35.65" customHeight="1">
      <c r="Q41" s="228"/>
      <c r="R41" s="313"/>
      <c r="S41" s="2206"/>
      <c r="T41" s="2154"/>
      <c r="U41" s="961"/>
      <c r="V41" s="2065" t="s">
        <v>476</v>
      </c>
      <c r="W41" s="2065"/>
      <c r="X41" s="2125" t="s">
        <v>435</v>
      </c>
      <c r="Y41" s="2235"/>
      <c r="Z41" s="2126"/>
      <c r="AA41" s="2256"/>
      <c r="AB41" s="2241"/>
      <c r="AC41" s="2242"/>
      <c r="AD41" s="2242"/>
      <c r="AE41" s="2254"/>
      <c r="AF41" s="2242"/>
      <c r="AG41" s="2242"/>
      <c r="AH41" s="2242"/>
      <c r="AI41" s="2254"/>
      <c r="AJ41" s="2241"/>
      <c r="AK41" s="2242"/>
      <c r="AL41" s="2242"/>
      <c r="AM41" s="2242"/>
      <c r="AN41" s="2065" t="s">
        <v>476</v>
      </c>
      <c r="AO41" s="2065"/>
      <c r="AP41" s="2235" t="s">
        <v>435</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206"/>
      <c r="T43" s="2154"/>
      <c r="U43" s="239"/>
      <c r="V43" s="1257" t="s">
        <v>477</v>
      </c>
      <c r="W43" s="1257" t="s">
        <v>478</v>
      </c>
      <c r="X43" s="1265" t="s">
        <v>445</v>
      </c>
      <c r="Y43" s="2159" t="s">
        <v>446</v>
      </c>
      <c r="Z43" s="2173"/>
      <c r="AA43" s="2257"/>
      <c r="AB43" s="2243"/>
      <c r="AC43" s="2244"/>
      <c r="AD43" s="2244"/>
      <c r="AE43" s="2245"/>
      <c r="AF43" s="2244"/>
      <c r="AG43" s="2244"/>
      <c r="AH43" s="2244"/>
      <c r="AI43" s="2245"/>
      <c r="AJ43" s="2243"/>
      <c r="AK43" s="2244"/>
      <c r="AL43" s="2244"/>
      <c r="AM43" s="2245"/>
      <c r="AN43" s="1786" t="s">
        <v>477</v>
      </c>
      <c r="AO43" s="1786" t="s">
        <v>478</v>
      </c>
      <c r="AP43" s="1265" t="s">
        <v>445</v>
      </c>
      <c r="AQ43" s="2159" t="s">
        <v>446</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400</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94"/>
      <c r="F49" s="2194"/>
      <c r="G49" s="2194"/>
      <c r="H49" s="2194"/>
      <c r="I49" s="2195" t="str">
        <f>S48&amp;".1"</f>
        <v>....1</v>
      </c>
      <c r="J49" s="1270"/>
      <c r="K49" s="1270"/>
      <c r="L49" s="1273" t="s">
        <v>402</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199</v>
      </c>
      <c r="B51" s="1290" t="s">
        <v>200</v>
      </c>
      <c r="C51" s="1290" t="s">
        <v>201</v>
      </c>
      <c r="D51" s="1290" t="s">
        <v>202</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479</v>
      </c>
      <c r="AV51" s="448" t="e">
        <f ca="1">STRCHECKDATE(V54:AT54)</f>
        <v>#NAME?</v>
      </c>
      <c r="AW51" s="437"/>
      <c r="AX51" s="437" t="str">
        <f t="shared" si="2"/>
        <v/>
      </c>
      <c r="AY51" s="437"/>
      <c r="AZ51" s="437"/>
      <c r="BA51" s="1082">
        <v>21</v>
      </c>
    </row>
    <row r="52" spans="1:53" ht="11.45" customHeight="1">
      <c r="A52" s="1290" t="s">
        <v>199</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464</v>
      </c>
      <c r="AN52" s="1320"/>
      <c r="AO52" s="1423"/>
      <c r="AP52" s="1320"/>
      <c r="AQ52" s="1320"/>
      <c r="AR52" s="1320"/>
      <c r="AS52" s="1320"/>
      <c r="AT52" s="1317"/>
      <c r="AU52" s="2217"/>
      <c r="AW52" s="437"/>
      <c r="AX52" s="437"/>
      <c r="AY52" s="437"/>
      <c r="AZ52" s="437"/>
      <c r="BA52" s="1082">
        <v>11</v>
      </c>
    </row>
    <row r="53" spans="1:53" ht="11.45" customHeight="1">
      <c r="A53" s="1290" t="s">
        <v>199</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465</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199</v>
      </c>
      <c r="B54" s="1290" t="s">
        <v>200</v>
      </c>
      <c r="C54" s="1290" t="s">
        <v>201</v>
      </c>
      <c r="D54" s="1290" t="s">
        <v>202</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199</v>
      </c>
      <c r="B55" s="1290" t="s">
        <v>200</v>
      </c>
      <c r="C55" s="1290" t="s">
        <v>201</v>
      </c>
      <c r="D55" s="1290" t="s">
        <v>202</v>
      </c>
      <c r="E55" s="2194"/>
      <c r="F55" s="2194"/>
      <c r="G55" s="2194"/>
      <c r="H55" s="2194"/>
      <c r="I55" s="2196"/>
      <c r="J55" s="2195"/>
      <c r="K55" s="1290"/>
      <c r="L55" s="1291"/>
      <c r="P55" s="2197"/>
      <c r="Q55" s="2197"/>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94"/>
      <c r="F56" s="2194"/>
      <c r="G56" s="2194"/>
      <c r="H56" s="2194"/>
      <c r="I56" s="2195"/>
      <c r="J56" s="1270"/>
      <c r="K56" s="1270"/>
      <c r="L56" s="1273"/>
      <c r="M56" s="447"/>
      <c r="N56" s="447"/>
      <c r="O56" s="447"/>
      <c r="P56" s="2197"/>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94"/>
      <c r="F58" s="2194"/>
      <c r="G58" s="2193"/>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94"/>
      <c r="F59" s="2193"/>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94"/>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93"/>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52"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279" t="s">
        <v>488</v>
      </c>
      <c r="W38" s="2047" t="s">
        <v>434</v>
      </c>
      <c r="X38" s="2046"/>
      <c r="Y38" s="2047" t="s">
        <v>435</v>
      </c>
      <c r="Z38" s="2052"/>
      <c r="AA38" s="2046"/>
      <c r="AB38" s="2211"/>
      <c r="AC38" s="12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279" t="s">
        <v>491</v>
      </c>
      <c r="W39" s="1149" t="s">
        <v>492</v>
      </c>
      <c r="X39" s="1149" t="s">
        <v>493</v>
      </c>
      <c r="Y39" s="1284" t="s">
        <v>445</v>
      </c>
      <c r="Z39" s="2159" t="s">
        <v>446</v>
      </c>
      <c r="AA39" s="2173"/>
      <c r="AB39" s="2212"/>
      <c r="AC39" s="1279" t="s">
        <v>491</v>
      </c>
      <c r="AD39" s="1149" t="s">
        <v>492</v>
      </c>
      <c r="AE39" s="1149" t="s">
        <v>493</v>
      </c>
      <c r="AF39" s="1284" t="s">
        <v>445</v>
      </c>
      <c r="AG39" s="2159" t="s">
        <v>446</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94"/>
      <c r="F44" s="2194"/>
      <c r="G44" s="2194"/>
      <c r="H44" s="2194"/>
      <c r="I44" s="2195" t="str">
        <f>S43&amp;".1"</f>
        <v>...1</v>
      </c>
      <c r="J44" s="1290"/>
      <c r="K44" s="1290"/>
      <c r="L44" s="1291"/>
      <c r="P44" s="2197">
        <v>1</v>
      </c>
      <c r="Q44" s="1281"/>
      <c r="R44" s="293"/>
      <c r="S44" s="1285"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94"/>
      <c r="F45" s="2194"/>
      <c r="G45" s="2194"/>
      <c r="H45" s="2194"/>
      <c r="I45" s="2196"/>
      <c r="J45" s="2195" t="str">
        <f>I44&amp;".1"</f>
        <v>...1.1</v>
      </c>
      <c r="K45" s="1290"/>
      <c r="L45" s="1291" t="s">
        <v>405</v>
      </c>
      <c r="P45" s="2197"/>
      <c r="Q45" s="2197">
        <v>1</v>
      </c>
      <c r="R45" s="294"/>
      <c r="S45" s="1285"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225</v>
      </c>
      <c r="B48" s="1290" t="s">
        <v>226</v>
      </c>
      <c r="C48" s="1290" t="s">
        <v>227</v>
      </c>
      <c r="D48" s="1290" t="s">
        <v>494</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94"/>
      <c r="F49" s="2194"/>
      <c r="G49" s="2194"/>
      <c r="H49" s="2194"/>
      <c r="I49" s="2195"/>
      <c r="J49" s="1290"/>
      <c r="K49" s="1290"/>
      <c r="L49" s="1291"/>
      <c r="P49" s="2197"/>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94"/>
      <c r="F51" s="2193"/>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230</v>
      </c>
      <c r="B48" s="1290" t="s">
        <v>231</v>
      </c>
      <c r="C48" s="1290" t="s">
        <v>232</v>
      </c>
      <c r="D48" s="1290" t="s">
        <v>495</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235</v>
      </c>
      <c r="B48" s="1290" t="s">
        <v>236</v>
      </c>
      <c r="C48" s="1290" t="s">
        <v>237</v>
      </c>
      <c r="D48" s="1290" t="s">
        <v>496</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240</v>
      </c>
      <c r="B48" s="1290" t="s">
        <v>241</v>
      </c>
      <c r="C48" s="1290" t="s">
        <v>242</v>
      </c>
      <c r="D48" s="1290" t="s">
        <v>497</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395</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397</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398</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400</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402</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463</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467</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422</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423</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422</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423</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299</v>
      </c>
      <c r="T36" s="2065"/>
      <c r="U36" s="2065"/>
      <c r="V36" s="2065"/>
      <c r="W36" s="2065"/>
      <c r="X36" s="2065"/>
      <c r="Y36" s="2065"/>
      <c r="Z36" s="2065"/>
      <c r="AA36" s="2124"/>
      <c r="AB36" s="2124"/>
      <c r="AC36" s="2124"/>
      <c r="AD36" s="2065"/>
      <c r="AE36" s="2065"/>
      <c r="AF36" s="2065"/>
      <c r="AG36" s="2065"/>
      <c r="AH36" s="2065"/>
      <c r="AI36" s="2065"/>
      <c r="AJ36" s="2065"/>
      <c r="AK36" s="2065" t="s">
        <v>300</v>
      </c>
      <c r="AQ36" s="1558">
        <v>14</v>
      </c>
    </row>
    <row r="37" spans="1:43" ht="14.65" customHeight="1">
      <c r="Q37" s="228"/>
      <c r="R37" s="313"/>
      <c r="S37" s="2206" t="s">
        <v>87</v>
      </c>
      <c r="T37" s="2154" t="s">
        <v>498</v>
      </c>
      <c r="U37" s="274"/>
      <c r="V37" s="2208"/>
      <c r="W37" s="2208"/>
      <c r="X37" s="2208"/>
      <c r="Y37" s="2208"/>
      <c r="Z37" s="2208"/>
      <c r="AA37" s="2154" t="s">
        <v>429</v>
      </c>
      <c r="AB37" s="2153" t="s">
        <v>499</v>
      </c>
      <c r="AC37" s="2153" t="s">
        <v>473</v>
      </c>
      <c r="AD37" s="2223" t="s">
        <v>428</v>
      </c>
      <c r="AE37" s="2223"/>
      <c r="AF37" s="2208"/>
      <c r="AG37" s="2208"/>
      <c r="AH37" s="2209"/>
      <c r="AI37" s="2210" t="s">
        <v>429</v>
      </c>
      <c r="AJ37" s="2213" t="s">
        <v>431</v>
      </c>
      <c r="AK37" s="2065"/>
      <c r="AQ37" s="1558">
        <v>14</v>
      </c>
    </row>
    <row r="38" spans="1:43" ht="35.65" customHeight="1">
      <c r="Q38" s="228"/>
      <c r="R38" s="313"/>
      <c r="S38" s="2206"/>
      <c r="T38" s="2154"/>
      <c r="U38" s="961"/>
      <c r="V38" s="2046" t="s">
        <v>476</v>
      </c>
      <c r="W38" s="2065"/>
      <c r="X38" s="2125" t="s">
        <v>435</v>
      </c>
      <c r="Y38" s="2235"/>
      <c r="Z38" s="2235"/>
      <c r="AA38" s="2154"/>
      <c r="AB38" s="2153"/>
      <c r="AC38" s="2153"/>
      <c r="AD38" s="2046" t="s">
        <v>476</v>
      </c>
      <c r="AE38" s="2065"/>
      <c r="AF38" s="2235" t="s">
        <v>435</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206"/>
      <c r="T40" s="2154"/>
      <c r="U40" s="239"/>
      <c r="V40" s="1873" t="s">
        <v>477</v>
      </c>
      <c r="W40" s="1873" t="s">
        <v>478</v>
      </c>
      <c r="X40" s="1861" t="s">
        <v>445</v>
      </c>
      <c r="Y40" s="2159" t="s">
        <v>446</v>
      </c>
      <c r="Z40" s="2172"/>
      <c r="AA40" s="2154"/>
      <c r="AB40" s="2153"/>
      <c r="AC40" s="2153"/>
      <c r="AD40" s="1891" t="s">
        <v>477</v>
      </c>
      <c r="AE40" s="1882" t="s">
        <v>478</v>
      </c>
      <c r="AF40" s="1861" t="s">
        <v>445</v>
      </c>
      <c r="AG40" s="2159" t="s">
        <v>446</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400</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20"/>
      <c r="F46" s="2220"/>
      <c r="G46" s="2220"/>
      <c r="H46" s="2220"/>
      <c r="I46" s="2065" t="str">
        <f>S45&amp;".1"</f>
        <v>....1</v>
      </c>
      <c r="J46" s="1302"/>
      <c r="K46" s="1302"/>
      <c r="L46" s="1308" t="s">
        <v>402</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205</v>
      </c>
      <c r="B48" s="1194" t="s">
        <v>206</v>
      </c>
      <c r="C48" s="1194" t="s">
        <v>207</v>
      </c>
      <c r="D48" s="1194" t="s">
        <v>208</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20"/>
      <c r="F49" s="2220"/>
      <c r="G49" s="2220"/>
      <c r="H49" s="2220"/>
      <c r="I49" s="2047"/>
      <c r="J49" s="2065"/>
      <c r="K49" s="1194"/>
      <c r="L49" s="1237"/>
      <c r="P49" s="2197"/>
      <c r="Q49" s="2197"/>
      <c r="R49" s="293"/>
      <c r="S49" s="1205"/>
      <c r="T49" s="224" t="s">
        <v>467</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20"/>
      <c r="F50" s="2220"/>
      <c r="G50" s="2220"/>
      <c r="H50" s="2220"/>
      <c r="I50" s="2065"/>
      <c r="J50" s="1302"/>
      <c r="K50" s="1302"/>
      <c r="L50" s="1308"/>
      <c r="M50" s="1173"/>
      <c r="N50" s="1173"/>
      <c r="O50" s="1173"/>
      <c r="P50" s="2197"/>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20"/>
      <c r="F52" s="2220"/>
      <c r="G52" s="2219"/>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20"/>
      <c r="F53" s="2219"/>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20"/>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19"/>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480</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375" t="s">
        <v>477</v>
      </c>
      <c r="W44" s="1375" t="s">
        <v>478</v>
      </c>
      <c r="X44" s="1375" t="s">
        <v>477</v>
      </c>
      <c r="Y44" s="1375" t="s">
        <v>478</v>
      </c>
      <c r="Z44" s="1382"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375" t="s">
        <v>477</v>
      </c>
      <c r="AU44" s="1375" t="s">
        <v>478</v>
      </c>
      <c r="AV44" s="1375" t="s">
        <v>477</v>
      </c>
      <c r="AW44" s="1375" t="s">
        <v>478</v>
      </c>
      <c r="AX44" s="1382"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94"/>
      <c r="F50" s="2194"/>
      <c r="G50" s="2194"/>
      <c r="H50" s="2194"/>
      <c r="I50" s="2195" t="str">
        <f>S49&amp;".1"</f>
        <v>.1</v>
      </c>
      <c r="J50" s="1270"/>
      <c r="K50" s="1270"/>
      <c r="L50" s="1273" t="s">
        <v>402</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245</v>
      </c>
      <c r="B52" s="1290" t="s">
        <v>246</v>
      </c>
      <c r="C52" s="1290" t="s">
        <v>247</v>
      </c>
      <c r="D52" s="1290" t="s">
        <v>514</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245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245</v>
      </c>
      <c r="B56" s="1290" t="s">
        <v>246</v>
      </c>
      <c r="C56" s="1290" t="s">
        <v>247</v>
      </c>
      <c r="D56" s="1290" t="s">
        <v>514</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245</v>
      </c>
      <c r="B57" s="1290" t="s">
        <v>246</v>
      </c>
      <c r="C57" s="1290" t="s">
        <v>247</v>
      </c>
      <c r="D57" s="1290" t="s">
        <v>514</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94"/>
      <c r="F61" s="2193"/>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265</v>
      </c>
      <c r="B48" s="1290" t="s">
        <v>266</v>
      </c>
      <c r="C48" s="1290" t="s">
        <v>267</v>
      </c>
      <c r="D48" s="1290" t="s">
        <v>519</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270</v>
      </c>
      <c r="B48" s="1290" t="s">
        <v>271</v>
      </c>
      <c r="C48" s="1290" t="s">
        <v>272</v>
      </c>
      <c r="D48" s="1290" t="s">
        <v>520</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515</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523</v>
      </c>
      <c r="AE41" s="2223"/>
      <c r="AF41" s="2223"/>
      <c r="AG41" s="2240"/>
      <c r="AH41" s="2239" t="s">
        <v>524</v>
      </c>
      <c r="AI41" s="2223"/>
      <c r="AJ41" s="2223"/>
      <c r="AK41" s="2240"/>
      <c r="AL41" s="2239" t="s">
        <v>525</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526</v>
      </c>
      <c r="AU42" s="2126"/>
      <c r="AV42" s="2125" t="s">
        <v>527</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275</v>
      </c>
      <c r="B52" s="1290" t="s">
        <v>276</v>
      </c>
      <c r="C52" s="1290" t="s">
        <v>277</v>
      </c>
      <c r="D52" s="1290" t="s">
        <v>528</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275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275</v>
      </c>
      <c r="B56" s="1290" t="s">
        <v>276</v>
      </c>
      <c r="C56" s="1290" t="s">
        <v>277</v>
      </c>
      <c r="D56" s="1290" t="s">
        <v>528</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275</v>
      </c>
      <c r="B57" s="1290" t="s">
        <v>276</v>
      </c>
      <c r="C57" s="1290" t="s">
        <v>277</v>
      </c>
      <c r="D57" s="1290" t="s">
        <v>528</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23"/>
      <c r="X37" s="2223"/>
      <c r="Y37" s="2223"/>
      <c r="Z37" s="2223"/>
      <c r="AA37" s="2223"/>
      <c r="AB37" s="2223"/>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ht="19.899999999999999" customHeight="1">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250</v>
      </c>
      <c r="B49" s="1290" t="s">
        <v>251</v>
      </c>
      <c r="C49" s="1290" t="s">
        <v>252</v>
      </c>
      <c r="D49" s="1290" t="s">
        <v>541</v>
      </c>
      <c r="E49" s="2194"/>
      <c r="F49" s="2194"/>
      <c r="G49" s="2194"/>
      <c r="H49" s="2194"/>
      <c r="I49" s="2196"/>
      <c r="J49" s="2195"/>
      <c r="K49" s="1290"/>
      <c r="L49" s="1291"/>
      <c r="P49" s="2197"/>
      <c r="Q49" s="2197"/>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94"/>
      <c r="F50" s="2194"/>
      <c r="G50" s="2194"/>
      <c r="H50" s="2194"/>
      <c r="I50" s="2195"/>
      <c r="J50" s="1290"/>
      <c r="K50" s="1290"/>
      <c r="L50" s="1291"/>
      <c r="P50" s="2197"/>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08"/>
      <c r="X37" s="2208"/>
      <c r="Y37" s="2208"/>
      <c r="Z37" s="2208"/>
      <c r="AA37" s="2208"/>
      <c r="AB37" s="2208"/>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255</v>
      </c>
      <c r="B49" s="1290" t="s">
        <v>256</v>
      </c>
      <c r="C49" s="1290" t="s">
        <v>257</v>
      </c>
      <c r="D49" s="1290" t="s">
        <v>542</v>
      </c>
      <c r="E49" s="2194"/>
      <c r="F49" s="2194"/>
      <c r="G49" s="2194"/>
      <c r="H49" s="2194"/>
      <c r="I49" s="2196"/>
      <c r="J49" s="2195"/>
      <c r="K49" s="1290"/>
      <c r="L49" s="1291"/>
      <c r="P49" s="2197"/>
      <c r="Q49" s="2197"/>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94"/>
      <c r="F50" s="2194"/>
      <c r="G50" s="2194"/>
      <c r="H50" s="2194"/>
      <c r="I50" s="2195"/>
      <c r="J50" s="1290"/>
      <c r="K50" s="1290"/>
      <c r="L50" s="1291"/>
      <c r="P50" s="2197"/>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260</v>
      </c>
      <c r="B52" s="1290" t="s">
        <v>261</v>
      </c>
      <c r="C52" s="1290" t="s">
        <v>262</v>
      </c>
      <c r="D52" s="1290" t="s">
        <v>543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260</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260</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260</v>
      </c>
      <c r="B56" s="1290" t="s">
        <v>261</v>
      </c>
      <c r="C56" s="1290" t="s">
        <v>262</v>
      </c>
      <c r="D56" s="1290" t="s">
        <v>543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260</v>
      </c>
      <c r="B57" s="1290" t="s">
        <v>261</v>
      </c>
      <c r="C57" s="1290" t="s">
        <v>262</v>
      </c>
      <c r="D57" s="1290" t="s">
        <v>543</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544</v>
      </c>
      <c r="D2" s="1565"/>
      <c r="E2" s="483">
        <f>B2</f>
        <v>0</v>
      </c>
      <c r="F2" s="484"/>
      <c r="G2" s="1573" t="s">
        <v>545</v>
      </c>
      <c r="H2" s="1573" t="s">
        <v>545</v>
      </c>
      <c r="I2" s="1573" t="s">
        <v>545</v>
      </c>
      <c r="J2" s="226" t="s">
        <v>546</v>
      </c>
      <c r="K2" s="480"/>
      <c r="AF2" s="1558">
        <v>0</v>
      </c>
    </row>
    <row r="3" spans="1:32" ht="11.25">
      <c r="B3" s="2000"/>
      <c r="C3" s="1094"/>
      <c r="D3" s="485"/>
      <c r="E3" s="486"/>
      <c r="F3" s="487" t="s">
        <v>547</v>
      </c>
      <c r="G3" s="488"/>
      <c r="H3" s="488">
        <f>H4*H5+H7</f>
        <v>0</v>
      </c>
      <c r="I3" s="488">
        <f>I4*I5+I6</f>
        <v>0</v>
      </c>
      <c r="J3" s="489"/>
      <c r="AF3" s="1563">
        <v>0</v>
      </c>
    </row>
    <row r="4" spans="1:32" ht="270">
      <c r="B4" s="2000"/>
      <c r="C4" s="1094"/>
      <c r="D4" s="1565"/>
      <c r="E4" s="483" t="str">
        <f>B2&amp;".1"</f>
        <v>.1</v>
      </c>
      <c r="F4" s="490" t="s">
        <v>548</v>
      </c>
      <c r="G4" s="491"/>
      <c r="H4" s="478"/>
      <c r="I4" s="478"/>
      <c r="J4" s="226" t="s">
        <v>549</v>
      </c>
      <c r="K4" s="480"/>
      <c r="AF4" s="1558">
        <v>0</v>
      </c>
    </row>
    <row r="5" spans="1:32" ht="101.25">
      <c r="B5" s="2000"/>
      <c r="C5" s="1094"/>
      <c r="D5" s="1565"/>
      <c r="E5" s="483" t="str">
        <f>B2&amp;".2"</f>
        <v>.2</v>
      </c>
      <c r="F5" s="490" t="s">
        <v>550</v>
      </c>
      <c r="G5" s="1573" t="s">
        <v>551</v>
      </c>
      <c r="H5" s="478"/>
      <c r="I5" s="478"/>
      <c r="J5" s="226"/>
      <c r="K5" s="480"/>
      <c r="AF5" s="1558">
        <v>0</v>
      </c>
    </row>
    <row r="6" spans="1:32" ht="78.75">
      <c r="B6" s="2000"/>
      <c r="C6" s="1094"/>
      <c r="D6" s="1565"/>
      <c r="E6" s="483" t="str">
        <f>B2&amp;".3"</f>
        <v>.3</v>
      </c>
      <c r="F6" s="490" t="s">
        <v>552</v>
      </c>
      <c r="G6" s="1573" t="s">
        <v>551</v>
      </c>
      <c r="H6" s="478"/>
      <c r="I6" s="478"/>
      <c r="J6" s="226"/>
      <c r="K6" s="480"/>
      <c r="AF6" s="1558">
        <v>0</v>
      </c>
    </row>
    <row r="7" spans="1:32" ht="67.5">
      <c r="B7" s="2000"/>
      <c r="C7" s="1094"/>
      <c r="D7" s="1565"/>
      <c r="E7" s="483" t="str">
        <f>B2&amp;".4"</f>
        <v>.4</v>
      </c>
      <c r="F7" s="490" t="s">
        <v>553</v>
      </c>
      <c r="G7" s="1573" t="s">
        <v>545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c r="AF10" s="1558">
        <v>0</v>
      </c>
    </row>
    <row r="11" spans="1:32" ht="123.75">
      <c r="D11" s="1565"/>
      <c r="E11" s="483"/>
      <c r="F11" s="477"/>
      <c r="G11" s="1573" t="s">
        <v>555</v>
      </c>
      <c r="H11" s="478"/>
      <c r="I11" s="478"/>
      <c r="J11" s="226" t="s">
        <v>556</v>
      </c>
      <c r="K11" s="480"/>
      <c r="AF11" s="1558">
        <v>0</v>
      </c>
    </row>
    <row r="12" spans="1:32" ht="11.25">
      <c r="AF12" s="1558">
        <v>0</v>
      </c>
    </row>
    <row r="13" spans="1:32" ht="225">
      <c r="D13" s="1565"/>
      <c r="E13" s="483"/>
      <c r="F13" s="477"/>
      <c r="G13" s="899" t="s">
        <v>557</v>
      </c>
      <c r="H13" s="482"/>
      <c r="I13" s="482"/>
      <c r="J13" s="682" t="s">
        <v>558</v>
      </c>
      <c r="K13" s="480"/>
      <c r="AF13" s="1558">
        <v>0</v>
      </c>
    </row>
    <row r="14" spans="1:32" ht="11.25">
      <c r="AF14" s="1558">
        <v>0</v>
      </c>
    </row>
    <row r="15" spans="1:32" ht="258.75">
      <c r="D15" s="1565"/>
      <c r="E15" s="483"/>
      <c r="F15" s="477"/>
      <c r="G15" s="1573" t="s">
        <v>559</v>
      </c>
      <c r="H15" s="482"/>
      <c r="I15" s="482"/>
      <c r="J15" s="226" t="s">
        <v>560</v>
      </c>
      <c r="K15" s="480"/>
      <c r="AF15" s="1558">
        <v>0</v>
      </c>
    </row>
    <row r="16" spans="1:32" ht="11.25">
      <c r="AF16" s="1558">
        <v>0</v>
      </c>
    </row>
    <row r="17" spans="1:32" ht="270">
      <c r="D17" s="1565"/>
      <c r="E17" s="483"/>
      <c r="F17" s="477"/>
      <c r="G17" s="1573" t="s">
        <v>561</v>
      </c>
      <c r="H17" s="482"/>
      <c r="I17" s="482"/>
      <c r="J17" s="226" t="s">
        <v>562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56.25">
      <c r="E25" s="648"/>
      <c r="F25" s="2006" t="s">
        <v>105</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563</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564</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299</v>
      </c>
      <c r="F28" s="2009"/>
      <c r="G28" s="2009"/>
      <c r="H28" s="1572"/>
      <c r="I28" s="1572"/>
      <c r="J28" s="2002"/>
      <c r="AF28" s="1558">
        <v>11</v>
      </c>
    </row>
    <row r="29" spans="1:32" ht="45">
      <c r="E29" s="1573" t="s">
        <v>87</v>
      </c>
      <c r="F29" s="1580" t="s">
        <v>301</v>
      </c>
      <c r="G29" s="1580" t="s">
        <v>565</v>
      </c>
      <c r="H29" s="1580" t="s">
        <v>302</v>
      </c>
      <c r="I29" s="1580" t="s">
        <v>302</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551</v>
      </c>
      <c r="H32" s="494"/>
      <c r="I32" s="494"/>
      <c r="J32" s="226" t="str">
        <f>FHD_NOTE_P_3</f>
        <v/>
      </c>
      <c r="K32" s="1563" t="str">
        <f t="shared" ref="K32:K70" si="0">IF((LEN(E32)-LEN(SUBSTITUTE(E32,".","")))/LEN(".")=1,"p","")</f>
        <v>p</v>
      </c>
      <c r="AF32" s="1558">
        <v>11</v>
      </c>
    </row>
    <row r="33" spans="1:32">
      <c r="A33" s="2010"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9.5">
      <c r="A41" s="2010" t="s">
        <v>569</v>
      </c>
      <c r="D41" s="1565"/>
      <c r="E41" s="483" t="str">
        <f>FHD_NUM_P_5</f>
        <v/>
      </c>
      <c r="F41" s="1451" t="str">
        <f>FHD_P_5</f>
        <v/>
      </c>
      <c r="G41" s="1804" t="s">
        <v>551</v>
      </c>
      <c r="H41" s="494"/>
      <c r="I41" s="494"/>
      <c r="J41" s="226" t="str">
        <f>FHD_NOTE_P_5</f>
        <v/>
      </c>
      <c r="K41" s="1563" t="str">
        <f t="shared" si="0"/>
        <v/>
      </c>
      <c r="AF41" s="1558">
        <v>0</v>
      </c>
    </row>
    <row r="42" spans="1:32" ht="11.25">
      <c r="A42" s="2010"/>
      <c r="D42" s="1565"/>
      <c r="E42" s="483" t="str">
        <f>FHD_NUM_P_6</f>
        <v/>
      </c>
      <c r="F42" s="1451" t="str">
        <f>FHD_P_6</f>
        <v/>
      </c>
      <c r="G42" s="1804" t="s">
        <v>551</v>
      </c>
      <c r="H42" s="494"/>
      <c r="I42" s="494"/>
      <c r="J42" s="226" t="str">
        <f>FHD_NOTE_P_6</f>
        <v/>
      </c>
      <c r="K42" s="1563" t="str">
        <f t="shared" si="0"/>
        <v/>
      </c>
      <c r="AF42" s="1558">
        <v>0</v>
      </c>
    </row>
    <row r="43" spans="1:32" ht="11.25">
      <c r="A43" s="2010"/>
      <c r="D43" s="1565"/>
      <c r="E43" s="483" t="str">
        <f>FHD_NUM_P_7</f>
        <v/>
      </c>
      <c r="F43" s="1451" t="str">
        <f>FHD_P_7</f>
        <v/>
      </c>
      <c r="G43" s="1804" t="s">
        <v>551</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573</v>
      </c>
      <c r="C48" s="1563"/>
      <c r="D48" s="1565"/>
      <c r="E48" s="483" t="str">
        <f>FHD_NUM_P_12</f>
        <v>2.3</v>
      </c>
      <c r="F48" s="1451" t="str">
        <f>FHD_P_12</f>
        <v>Расходы на химические реагенты, используемые в технологическом процессе</v>
      </c>
      <c r="G48" s="1804" t="s">
        <v>551</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ht="18.75">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ht="191.25">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579</v>
      </c>
      <c r="C82" s="672"/>
      <c r="D82" s="670"/>
      <c r="E82" s="483" t="str">
        <f>FHD_NUM_P_44</f>
        <v>7</v>
      </c>
      <c r="F82" s="1806" t="str">
        <f>FHD_P_44</f>
        <v>Объём поднятой воды</v>
      </c>
      <c r="G82" s="1807" t="s">
        <v>580</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580</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580</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580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581</v>
      </c>
      <c r="C91" s="672"/>
      <c r="D91" s="670"/>
      <c r="E91" s="483" t="str">
        <f>FHD_NUM_P_53</f>
        <v/>
      </c>
      <c r="F91" s="1806" t="str">
        <f>FHD_P_53</f>
        <v/>
      </c>
      <c r="G91" s="1807" t="s">
        <v>580</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580</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582</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583</v>
      </c>
      <c r="D96" s="1565"/>
      <c r="E96" s="483" t="str">
        <f>FHD_NUM_P_58</f>
        <v/>
      </c>
      <c r="F96" s="1806" t="str">
        <f>FHD_P_58</f>
        <v/>
      </c>
      <c r="G96" s="1807" t="s">
        <v>580</v>
      </c>
      <c r="H96" s="907"/>
      <c r="I96" s="514"/>
      <c r="J96" s="226" t="str">
        <f>FHD_NOTE_P_58</f>
        <v/>
      </c>
      <c r="K96" s="480"/>
      <c r="AF96" s="1558">
        <v>0</v>
      </c>
    </row>
    <row r="97" spans="1:32" ht="22.5">
      <c r="A97" s="2010"/>
      <c r="D97" s="1565"/>
      <c r="E97" s="483" t="str">
        <f>FHD_NUM_P_59</f>
        <v/>
      </c>
      <c r="F97" s="1806" t="str">
        <f>FHD_P_59</f>
        <v/>
      </c>
      <c r="G97" s="1807" t="s">
        <v>580</v>
      </c>
      <c r="H97" s="907"/>
      <c r="I97" s="514"/>
      <c r="J97" s="226" t="str">
        <f>FHD_NOTE_P_59</f>
        <v/>
      </c>
      <c r="K97" s="480"/>
      <c r="AF97" s="1558">
        <v>0</v>
      </c>
    </row>
    <row r="98" spans="1:32" ht="22.5">
      <c r="A98" s="2010"/>
      <c r="D98" s="1565"/>
      <c r="E98" s="483" t="str">
        <f>FHD_NUM_P_60</f>
        <v/>
      </c>
      <c r="F98" s="1806" t="str">
        <f>FHD_P_60</f>
        <v/>
      </c>
      <c r="G98" s="1807" t="s">
        <v>580</v>
      </c>
      <c r="H98" s="907"/>
      <c r="I98" s="514"/>
      <c r="J98" s="226" t="str">
        <f>FHD_NOTE_P_60</f>
        <v/>
      </c>
      <c r="K98" s="480"/>
      <c r="AF98" s="1558">
        <v>0</v>
      </c>
    </row>
    <row r="99" spans="1:32" ht="18.75">
      <c r="A99" s="2010"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585</v>
      </c>
      <c r="G101" s="509"/>
      <c r="H101" s="510"/>
      <c r="I101" s="510"/>
      <c r="J101" s="934" t="s">
        <v>586</v>
      </c>
      <c r="K101" s="480"/>
      <c r="AF101" s="1558">
        <v>0</v>
      </c>
    </row>
    <row r="102" spans="1:32" ht="18.75">
      <c r="A102" s="2010"/>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c r="A113" s="919" t="s">
        <v>590</v>
      </c>
      <c r="D113" s="1565"/>
      <c r="E113" s="483" t="str">
        <f>FHD_NUM_P_73</f>
        <v/>
      </c>
      <c r="F113" s="1806" t="str">
        <f>FHD_P_73</f>
        <v/>
      </c>
      <c r="G113" s="900" t="s">
        <v>589</v>
      </c>
      <c r="H113" s="898"/>
      <c r="I113" s="898"/>
      <c r="J113" s="226" t="str">
        <f>FHD_NOTE_P_73</f>
        <v/>
      </c>
      <c r="K113" s="480"/>
      <c r="AF113" s="1558">
        <v>0</v>
      </c>
    </row>
    <row r="114" spans="1:32" ht="90">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ht="146.25">
      <c r="A115" s="2012" t="s">
        <v>593</v>
      </c>
      <c r="B115" s="840"/>
      <c r="C115" s="672"/>
      <c r="D115" s="670"/>
      <c r="E115" s="483" t="str">
        <f>FHD_NUM_P_75</f>
        <v>14</v>
      </c>
      <c r="F115" s="1806" t="str">
        <f>FHD_P_75</f>
        <v>Расход воды на собственные нужды, в том числе:</v>
      </c>
      <c r="G115" s="1802"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596</v>
      </c>
      <c r="D120" s="1565"/>
      <c r="E120" s="483" t="str">
        <f>FHD_NUM_P_78</f>
        <v/>
      </c>
      <c r="F120" s="1806" t="str">
        <f>FHD_P_78</f>
        <v/>
      </c>
      <c r="G120" s="1803" t="s">
        <v>559</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585</v>
      </c>
      <c r="G122" s="509"/>
      <c r="H122" s="510"/>
      <c r="I122" s="510"/>
      <c r="J122" s="934" t="s">
        <v>597</v>
      </c>
      <c r="K122" s="480"/>
      <c r="AF122" s="1558">
        <v>0</v>
      </c>
    </row>
    <row r="123" spans="1:32" ht="33.75">
      <c r="A123" s="2010"/>
      <c r="D123" s="1565"/>
      <c r="E123" s="483" t="str">
        <f>FHD_NUM_P_79</f>
        <v/>
      </c>
      <c r="F123" s="1806" t="str">
        <f>FHD_P_79</f>
        <v/>
      </c>
      <c r="G123" s="1804" t="s">
        <v>561</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585</v>
      </c>
      <c r="G125" s="509"/>
      <c r="H125" s="510"/>
      <c r="I125" s="510"/>
      <c r="J125" s="934" t="s">
        <v>598</v>
      </c>
      <c r="K125" s="480"/>
      <c r="AF125" s="1558">
        <v>0</v>
      </c>
    </row>
    <row r="126" spans="1:32" ht="33.75">
      <c r="A126" s="2010"/>
      <c r="D126" s="1565"/>
      <c r="E126" s="483" t="str">
        <f>FHD_NUM_P_80</f>
        <v/>
      </c>
      <c r="F126" s="1806" t="str">
        <f>FHD_P_80</f>
        <v/>
      </c>
      <c r="G126" s="1804" t="s">
        <v>599</v>
      </c>
      <c r="H126" s="494"/>
      <c r="I126" s="494"/>
      <c r="J126" s="226" t="str">
        <f>FHD_NOTE_P_80</f>
        <v/>
      </c>
      <c r="K126" s="480"/>
      <c r="AF126" s="1558">
        <v>0</v>
      </c>
    </row>
    <row r="127" spans="1:32" ht="22.5">
      <c r="A127" s="2010"/>
      <c r="D127" s="1565"/>
      <c r="E127" s="483" t="str">
        <f>FHD_NUM_P_81</f>
        <v/>
      </c>
      <c r="F127" s="1806" t="str">
        <f>FHD_P_81</f>
        <v/>
      </c>
      <c r="G127" s="1804" t="s">
        <v>600</v>
      </c>
      <c r="H127" s="494"/>
      <c r="I127" s="494"/>
      <c r="J127" s="226" t="str">
        <f>FHD_NOTE_P_81</f>
        <v/>
      </c>
      <c r="K127" s="480"/>
      <c r="AF127" s="1558">
        <v>0</v>
      </c>
    </row>
    <row r="128" spans="1:32" ht="18.75">
      <c r="A128" s="2010"/>
      <c r="C128" s="1563" t="s">
        <v>587</v>
      </c>
      <c r="D128" s="1565"/>
      <c r="E128" s="483" t="str">
        <f>FHD_NUM_P_82</f>
        <v/>
      </c>
      <c r="F128" s="1806" t="str">
        <f>FHD_P_82</f>
        <v/>
      </c>
      <c r="G128" s="1804" t="s">
        <v>305</v>
      </c>
      <c r="H128" s="338"/>
      <c r="I128" s="338"/>
      <c r="J128" s="226" t="str">
        <f>FHD_NOTE_P_82</f>
        <v/>
      </c>
      <c r="K128" s="480"/>
      <c r="AF128" s="1558">
        <v>0</v>
      </c>
    </row>
    <row r="129" spans="1:32" ht="18.75">
      <c r="A129" s="2010"/>
      <c r="C129" s="1563" t="s">
        <v>587</v>
      </c>
      <c r="D129" s="1565"/>
      <c r="E129" s="483" t="str">
        <f>FHD_NUM_P_83</f>
        <v/>
      </c>
      <c r="F129" s="1451" t="str">
        <f>FHD_P_83</f>
        <v/>
      </c>
      <c r="G129" s="1804" t="s">
        <v>305</v>
      </c>
      <c r="H129" s="338"/>
      <c r="I129" s="338"/>
      <c r="J129" s="226" t="str">
        <f>FHD_NOTE_P_83</f>
        <v/>
      </c>
      <c r="K129" s="480"/>
      <c r="AF129" s="1558">
        <v>0</v>
      </c>
    </row>
    <row r="130" spans="1:32" ht="18.75">
      <c r="A130" s="2010"/>
      <c r="C130" s="1563" t="s">
        <v>587</v>
      </c>
      <c r="D130" s="1565"/>
      <c r="E130" s="483" t="str">
        <f>FHD_NUM_P_84</f>
        <v/>
      </c>
      <c r="F130" s="1451" t="str">
        <f>FHD_P_84</f>
        <v/>
      </c>
      <c r="G130" s="1804" t="s">
        <v>305</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299</v>
      </c>
      <c r="F9" s="2052"/>
      <c r="G9" s="2052"/>
      <c r="H9" s="2052"/>
      <c r="I9" s="2052"/>
      <c r="J9" s="2052"/>
      <c r="K9" s="2052"/>
      <c r="L9" s="2052"/>
      <c r="M9" s="2052"/>
      <c r="N9" s="2052"/>
      <c r="O9" s="2052"/>
      <c r="P9" s="2052"/>
      <c r="Q9" s="2052"/>
      <c r="R9" s="2046"/>
      <c r="S9" s="2065" t="s">
        <v>300</v>
      </c>
      <c r="T9" s="271"/>
      <c r="CF9" s="442">
        <v>19</v>
      </c>
    </row>
    <row r="10" spans="1:84" ht="48.2" customHeight="1">
      <c r="D10" s="488" t="s">
        <v>87</v>
      </c>
      <c r="E10" s="2065" t="s">
        <v>87</v>
      </c>
      <c r="F10" s="2065"/>
      <c r="G10" s="458" t="s">
        <v>301</v>
      </c>
      <c r="H10" s="2065" t="s">
        <v>87</v>
      </c>
      <c r="I10" s="2065"/>
      <c r="J10" s="458" t="s">
        <v>601</v>
      </c>
      <c r="K10" s="458" t="s">
        <v>602</v>
      </c>
      <c r="L10" s="2065" t="s">
        <v>87</v>
      </c>
      <c r="M10" s="2065"/>
      <c r="N10" s="458" t="s">
        <v>603</v>
      </c>
      <c r="O10" s="458" t="s">
        <v>604</v>
      </c>
      <c r="P10" s="458" t="s">
        <v>605</v>
      </c>
      <c r="Q10" s="458" t="s">
        <v>606</v>
      </c>
      <c r="R10" s="458" t="s">
        <v>607</v>
      </c>
      <c r="S10" s="2065"/>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8" t="s">
        <v>109</v>
      </c>
      <c r="E14" s="2285" t="s">
        <v>105</v>
      </c>
      <c r="F14" s="2286"/>
      <c r="G14" s="2287"/>
      <c r="H14" s="2281" t="str">
        <f>IF(A14="","",INDEX(DIFFERENTIATION_UNMERGE_VD,MATCH(A14,DIFFERENTIATION_ID_DIFF,0)))</f>
        <v>Холодное водоснабжение. Питьевая вода</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563</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564</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609</v>
      </c>
      <c r="F17" s="2283"/>
      <c r="G17" s="2283"/>
      <c r="H17" s="2283"/>
      <c r="I17" s="2283"/>
      <c r="J17" s="2283"/>
      <c r="K17" s="2283"/>
      <c r="L17" s="2283"/>
      <c r="M17" s="2283"/>
      <c r="N17" s="2283"/>
      <c r="O17" s="2283"/>
      <c r="P17" s="2283"/>
      <c r="Q17" s="495">
        <f>SUMIF(T18:T19,"i",Q18:Q19)</f>
        <v>0</v>
      </c>
      <c r="R17" s="947"/>
      <c r="S17" s="827" t="s">
        <v>610</v>
      </c>
      <c r="T17" s="654" t="s">
        <v>611</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612</v>
      </c>
      <c r="F20" s="2283"/>
      <c r="G20" s="2283"/>
      <c r="H20" s="2283"/>
      <c r="I20" s="2283"/>
      <c r="J20" s="2283"/>
      <c r="K20" s="2283"/>
      <c r="L20" s="2283"/>
      <c r="M20" s="2283"/>
      <c r="N20" s="2283"/>
      <c r="O20" s="2283"/>
      <c r="P20" s="2283"/>
      <c r="Q20" s="495">
        <f>SUMIF(T21:T22,"i",Q21:Q22)</f>
        <v>0</v>
      </c>
      <c r="R20" s="947"/>
      <c r="S20" s="646" t="s">
        <v>613</v>
      </c>
      <c r="T20" s="654" t="s">
        <v>611</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618</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88" t="s">
        <v>105</v>
      </c>
      <c r="K10" s="2289"/>
      <c r="L10" s="1952" t="str">
        <f>IF(L9="","",INDEX(DIFFERENTIATION_UNMERGE_VD,MATCH(L9,DIFFERENTIATION_ID_DIFF,0)))</f>
        <v/>
      </c>
      <c r="M10" s="1952" t="str">
        <f>IF(M9="","",INDEX(DIFFERENTIATION_UNMERGE_VD,MATCH(M9,DIFFERENTIATION_ID_DIFF,0)))</f>
        <v>Холодное водоснабжение. Питьевая вода</v>
      </c>
      <c r="O10" s="2065" t="s">
        <v>300</v>
      </c>
      <c r="AK10" s="1558">
        <v>11</v>
      </c>
    </row>
    <row r="11" spans="1:37" ht="11.45" customHeight="1">
      <c r="E11" s="1973" t="s">
        <v>620</v>
      </c>
      <c r="I11" s="648"/>
      <c r="J11" s="2288" t="s">
        <v>563</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621</v>
      </c>
      <c r="I12" s="1589"/>
      <c r="J12" s="2288" t="s">
        <v>564</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622</v>
      </c>
      <c r="F13" s="1973" t="s">
        <v>623</v>
      </c>
      <c r="I13" s="2290" t="s">
        <v>299</v>
      </c>
      <c r="J13" s="2291"/>
      <c r="K13" s="2291"/>
      <c r="L13" s="1950"/>
      <c r="M13" s="1990"/>
      <c r="O13" s="2065"/>
      <c r="AK13" s="1558">
        <v>11</v>
      </c>
    </row>
    <row r="14" spans="1:37" ht="24" customHeight="1">
      <c r="I14" s="1943" t="s">
        <v>87</v>
      </c>
      <c r="J14" s="1943" t="s">
        <v>301</v>
      </c>
      <c r="K14" s="1943" t="s">
        <v>565</v>
      </c>
      <c r="L14" s="1983" t="s">
        <v>302</v>
      </c>
      <c r="M14" s="1984" t="s">
        <v>302</v>
      </c>
      <c r="O14" s="2065"/>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689</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299</v>
      </c>
      <c r="J8" s="2293"/>
      <c r="K8" s="2293"/>
      <c r="L8" s="2294"/>
      <c r="M8" s="2295" t="s">
        <v>300</v>
      </c>
      <c r="W8" s="1558">
        <v>14</v>
      </c>
    </row>
    <row r="9" spans="1:23" ht="35.65" customHeight="1">
      <c r="E9" s="1974" t="s">
        <v>617</v>
      </c>
      <c r="F9" s="1974" t="s">
        <v>623</v>
      </c>
      <c r="H9" s="313"/>
      <c r="I9" s="1948" t="s">
        <v>87</v>
      </c>
      <c r="J9" s="1949" t="s">
        <v>301</v>
      </c>
      <c r="K9" s="1987" t="s">
        <v>565</v>
      </c>
      <c r="L9" s="1988" t="s">
        <v>302</v>
      </c>
      <c r="M9" s="229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703</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88" t="s">
        <v>105</v>
      </c>
      <c r="G10" s="2289"/>
      <c r="H10" s="1479" t="str">
        <f>IF(H9="","",INDEX(DIFFERENTIATION_UNMERGE_VD,MATCH(H9,DIFFERENTIATION_ID_DIFF,0)))</f>
        <v/>
      </c>
      <c r="I10" s="1479"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299</v>
      </c>
      <c r="F13" s="2291"/>
      <c r="G13" s="2291"/>
      <c r="H13" s="1478"/>
      <c r="I13" s="1478"/>
      <c r="J13" s="2065"/>
      <c r="AF13" s="1558">
        <v>11</v>
      </c>
    </row>
    <row r="14" spans="1:32" ht="24" customHeight="1">
      <c r="E14" s="1566" t="s">
        <v>87</v>
      </c>
      <c r="F14" s="1561" t="s">
        <v>301</v>
      </c>
      <c r="G14" s="1561" t="s">
        <v>565</v>
      </c>
      <c r="H14" s="1561" t="s">
        <v>302</v>
      </c>
      <c r="I14" s="1561" t="s">
        <v>302</v>
      </c>
      <c r="J14" s="2065"/>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774</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88" t="s">
        <v>105</v>
      </c>
      <c r="G10" s="2289"/>
      <c r="H10" s="1586" t="str">
        <f>IF(H9="","",INDEX(DIFFERENTIATION_UNMERGE_VD,MATCH(H9,DIFFERENTIATION_ID_DIFF,0)))</f>
        <v/>
      </c>
      <c r="I10" s="1586"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299</v>
      </c>
      <c r="F13" s="2291"/>
      <c r="G13" s="2291"/>
      <c r="H13" s="1583"/>
      <c r="I13" s="1583"/>
      <c r="J13" s="2065"/>
      <c r="AF13" s="1558">
        <v>11</v>
      </c>
    </row>
    <row r="14" spans="1:32" ht="24" customHeight="1">
      <c r="E14" s="1584" t="s">
        <v>87</v>
      </c>
      <c r="F14" s="1587" t="s">
        <v>301</v>
      </c>
      <c r="G14" s="1587" t="s">
        <v>565</v>
      </c>
      <c r="H14" s="1587" t="s">
        <v>302</v>
      </c>
      <c r="I14" s="1587" t="s">
        <v>302</v>
      </c>
      <c r="J14" s="2065"/>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92" t="s">
        <v>804</v>
      </c>
      <c r="G39" s="2192"/>
      <c r="H39" s="306"/>
      <c r="I39" s="306"/>
      <c r="J39" s="306"/>
      <c r="AF39" s="1558">
        <v>26</v>
      </c>
    </row>
    <row r="40" spans="1:32" s="1568" customFormat="1" ht="39.75" customHeight="1">
      <c r="A40" s="917"/>
      <c r="B40" s="1563"/>
      <c r="C40" s="1563"/>
      <c r="D40" s="288"/>
      <c r="F40" s="2192" t="s">
        <v>805</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88" t="s">
        <v>105</v>
      </c>
      <c r="F7" s="2289"/>
      <c r="G7" s="2298" t="str">
        <f>IF(G6="","",INDEX(DIFFERENTIATION_UNMERGE_VD,MATCH(G6,DIFFERENTIATION_ID_DIFF,0)))</f>
        <v/>
      </c>
      <c r="H7" s="2299"/>
      <c r="I7" s="2298" t="str">
        <f>IF(I6="","",INDEX(DIFFERENTIATION_UNMERGE_VD,MATCH(I6,DIFFERENTIATION_ID_DIFF,0)))</f>
        <v>Холодное водоснабжение. Питьевая вода</v>
      </c>
      <c r="J7" s="2299"/>
      <c r="K7" s="2124"/>
      <c r="L7" s="446"/>
      <c r="X7" s="442">
        <v>11</v>
      </c>
    </row>
    <row r="8" spans="1:24" ht="11.45" customHeight="1">
      <c r="A8" s="641"/>
      <c r="D8" s="648"/>
      <c r="E8" s="2288" t="s">
        <v>563</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564</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299</v>
      </c>
      <c r="E10" s="2052"/>
      <c r="F10" s="2052"/>
      <c r="G10" s="2052"/>
      <c r="H10" s="2052"/>
      <c r="I10" s="2052"/>
      <c r="J10" s="2046"/>
      <c r="K10" s="2129"/>
      <c r="L10" s="446"/>
      <c r="X10" s="693">
        <v>11</v>
      </c>
    </row>
    <row r="11" spans="1:24" s="1562" customFormat="1" ht="24" customHeight="1">
      <c r="A11" s="2192"/>
      <c r="B11" s="2192"/>
      <c r="C11" s="594"/>
      <c r="D11" s="640" t="s">
        <v>87</v>
      </c>
      <c r="E11" s="642" t="s">
        <v>806</v>
      </c>
      <c r="F11" s="642" t="s">
        <v>565</v>
      </c>
      <c r="G11" s="402" t="s">
        <v>302</v>
      </c>
      <c r="H11" s="402" t="s">
        <v>389</v>
      </c>
      <c r="I11" s="738" t="s">
        <v>302</v>
      </c>
      <c r="J11" s="739" t="s">
        <v>389</v>
      </c>
      <c r="K11" s="2179"/>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300" t="s">
        <v>807</v>
      </c>
      <c r="D13" s="883" t="s">
        <v>109</v>
      </c>
      <c r="E13" s="216" t="s">
        <v>808</v>
      </c>
      <c r="F13" s="597" t="s">
        <v>809</v>
      </c>
      <c r="G13" s="494"/>
      <c r="H13" s="598"/>
      <c r="I13" s="494"/>
      <c r="J13" s="598"/>
      <c r="K13" s="226" t="s">
        <v>810</v>
      </c>
      <c r="L13" s="657"/>
      <c r="X13" s="442">
        <v>0</v>
      </c>
    </row>
    <row r="14" spans="1:24" ht="22.5" hidden="1" customHeight="1">
      <c r="A14" s="2300"/>
      <c r="D14" s="476" t="s">
        <v>110</v>
      </c>
      <c r="E14" s="216" t="s">
        <v>811</v>
      </c>
      <c r="F14" s="597" t="s">
        <v>812</v>
      </c>
      <c r="G14" s="494"/>
      <c r="H14" s="599"/>
      <c r="I14" s="494"/>
      <c r="J14" s="599"/>
      <c r="K14" s="226" t="s">
        <v>813</v>
      </c>
      <c r="L14" s="657"/>
      <c r="X14" s="442">
        <v>0</v>
      </c>
    </row>
    <row r="15" spans="1:24" s="1562" customFormat="1" ht="78.75" hidden="1" customHeight="1">
      <c r="A15" s="230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300"/>
      <c r="B16" s="448"/>
      <c r="D16" s="883" t="s">
        <v>323</v>
      </c>
      <c r="E16" s="884" t="s">
        <v>816</v>
      </c>
      <c r="F16" s="880" t="s">
        <v>817</v>
      </c>
      <c r="G16" s="748"/>
      <c r="H16" s="45"/>
      <c r="I16" s="748"/>
      <c r="J16" s="45"/>
      <c r="K16" s="226"/>
      <c r="L16" s="657"/>
      <c r="X16" s="693">
        <v>0</v>
      </c>
    </row>
    <row r="17" spans="1:24" s="1562" customFormat="1" ht="22.5" hidden="1" customHeight="1">
      <c r="A17" s="2300"/>
      <c r="B17" s="448"/>
      <c r="D17" s="883" t="s">
        <v>331</v>
      </c>
      <c r="E17" s="884" t="s">
        <v>818</v>
      </c>
      <c r="F17" s="880" t="s">
        <v>819</v>
      </c>
      <c r="G17" s="748"/>
      <c r="H17" s="45"/>
      <c r="I17" s="748"/>
      <c r="J17" s="45"/>
      <c r="K17" s="226"/>
      <c r="L17" s="657"/>
      <c r="X17" s="693">
        <v>0</v>
      </c>
    </row>
    <row r="18" spans="1:24" s="1562" customFormat="1" ht="33.75" hidden="1" customHeight="1">
      <c r="A18" s="2300"/>
      <c r="B18" s="448"/>
      <c r="D18" s="883" t="s">
        <v>333</v>
      </c>
      <c r="E18" s="884" t="s">
        <v>820</v>
      </c>
      <c r="F18" s="880" t="s">
        <v>570</v>
      </c>
      <c r="G18" s="617"/>
      <c r="H18" s="45"/>
      <c r="I18" s="617"/>
      <c r="J18" s="45"/>
      <c r="K18" s="226"/>
      <c r="L18" s="657"/>
      <c r="X18" s="693">
        <v>0</v>
      </c>
    </row>
    <row r="19" spans="1:24" ht="101.25" hidden="1" customHeight="1">
      <c r="A19" s="2300"/>
      <c r="D19" s="883" t="s">
        <v>90</v>
      </c>
      <c r="E19" s="216" t="s">
        <v>821</v>
      </c>
      <c r="F19" s="597" t="s">
        <v>545</v>
      </c>
      <c r="G19" s="600"/>
      <c r="H19" s="599"/>
      <c r="I19" s="885"/>
      <c r="J19" s="599"/>
      <c r="K19" s="226" t="s">
        <v>822</v>
      </c>
      <c r="L19" s="657"/>
      <c r="X19" s="442">
        <v>0</v>
      </c>
    </row>
    <row r="20" spans="1:24" s="1562" customFormat="1" ht="18.75" hidden="1" customHeight="1">
      <c r="A20" s="230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300"/>
      <c r="C21" s="886"/>
      <c r="D21" s="883" t="s">
        <v>756</v>
      </c>
      <c r="E21" s="513" t="s">
        <v>824</v>
      </c>
      <c r="F21" s="880" t="s">
        <v>825</v>
      </c>
      <c r="G21" s="617"/>
      <c r="H21" s="45"/>
      <c r="I21" s="617"/>
      <c r="J21" s="45"/>
      <c r="K21" s="878"/>
      <c r="L21" s="657"/>
      <c r="W21" s="612"/>
      <c r="X21" s="693">
        <v>0</v>
      </c>
    </row>
    <row r="22" spans="1:24" s="1562" customFormat="1" ht="33.75" hidden="1" customHeight="1">
      <c r="A22" s="2300"/>
      <c r="C22" s="886"/>
      <c r="D22" s="883" t="s">
        <v>759</v>
      </c>
      <c r="E22" s="513" t="s">
        <v>826</v>
      </c>
      <c r="F22" s="880" t="s">
        <v>827</v>
      </c>
      <c r="G22" s="617"/>
      <c r="H22" s="45"/>
      <c r="I22" s="617"/>
      <c r="J22" s="45"/>
      <c r="K22" s="878"/>
      <c r="L22" s="657"/>
      <c r="W22" s="612"/>
      <c r="X22" s="693">
        <v>0</v>
      </c>
    </row>
    <row r="23" spans="1:24" s="1562" customFormat="1" ht="22.5" hidden="1" customHeight="1">
      <c r="A23" s="230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300"/>
      <c r="C24" s="886"/>
      <c r="D24" s="883" t="s">
        <v>829</v>
      </c>
      <c r="E24" s="513" t="s">
        <v>830</v>
      </c>
      <c r="F24" s="880" t="s">
        <v>831</v>
      </c>
      <c r="G24" s="617"/>
      <c r="H24" s="623"/>
      <c r="I24" s="617"/>
      <c r="J24" s="623"/>
      <c r="K24" s="878"/>
      <c r="L24" s="657"/>
      <c r="W24" s="612"/>
      <c r="X24" s="693">
        <v>0</v>
      </c>
    </row>
    <row r="25" spans="1:24" s="1562" customFormat="1" ht="22.5" hidden="1" customHeight="1">
      <c r="A25" s="230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300"/>
      <c r="C26" s="886"/>
      <c r="D26" s="883" t="s">
        <v>834</v>
      </c>
      <c r="E26" s="490" t="s">
        <v>835</v>
      </c>
      <c r="F26" s="880" t="s">
        <v>836</v>
      </c>
      <c r="G26" s="617"/>
      <c r="H26" s="623"/>
      <c r="I26" s="617"/>
      <c r="J26" s="623"/>
      <c r="K26" s="878"/>
      <c r="L26" s="657"/>
      <c r="W26" s="612"/>
      <c r="X26" s="693">
        <v>0</v>
      </c>
    </row>
    <row r="27" spans="1:24" s="1562" customFormat="1" ht="18.75" hidden="1" customHeight="1">
      <c r="A27" s="2300"/>
      <c r="C27" s="886"/>
      <c r="D27" s="883" t="s">
        <v>837</v>
      </c>
      <c r="E27" s="490" t="s">
        <v>838</v>
      </c>
      <c r="F27" s="880" t="s">
        <v>839</v>
      </c>
      <c r="G27" s="617"/>
      <c r="H27" s="623"/>
      <c r="I27" s="617"/>
      <c r="J27" s="623"/>
      <c r="K27" s="878"/>
      <c r="L27" s="657"/>
      <c r="W27" s="612"/>
      <c r="X27" s="693">
        <v>0</v>
      </c>
    </row>
    <row r="28" spans="1:24" s="1562" customFormat="1" ht="18.75" hidden="1" customHeight="1">
      <c r="A28" s="230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300"/>
      <c r="C29" s="886"/>
      <c r="D29" s="883" t="s">
        <v>842</v>
      </c>
      <c r="E29" s="490" t="s">
        <v>835</v>
      </c>
      <c r="F29" s="880" t="s">
        <v>843</v>
      </c>
      <c r="G29" s="617"/>
      <c r="H29" s="623"/>
      <c r="I29" s="617"/>
      <c r="J29" s="623"/>
      <c r="K29" s="878"/>
      <c r="L29" s="657"/>
      <c r="W29" s="612"/>
      <c r="X29" s="693">
        <v>0</v>
      </c>
    </row>
    <row r="30" spans="1:24" s="1562" customFormat="1" ht="18.75" hidden="1" customHeight="1">
      <c r="A30" s="2300"/>
      <c r="C30" s="886"/>
      <c r="D30" s="883" t="s">
        <v>844</v>
      </c>
      <c r="E30" s="490" t="s">
        <v>845</v>
      </c>
      <c r="F30" s="880" t="s">
        <v>846</v>
      </c>
      <c r="G30" s="617"/>
      <c r="H30" s="623"/>
      <c r="I30" s="617"/>
      <c r="J30" s="623"/>
      <c r="K30" s="878"/>
      <c r="L30" s="657"/>
      <c r="W30" s="612"/>
      <c r="X30" s="693">
        <v>0</v>
      </c>
    </row>
    <row r="31" spans="1:24" ht="126.75" hidden="1" customHeight="1">
      <c r="A31" s="2300"/>
      <c r="D31" s="883" t="s">
        <v>111</v>
      </c>
      <c r="E31" s="216" t="s">
        <v>847</v>
      </c>
      <c r="F31" s="597" t="s">
        <v>557</v>
      </c>
      <c r="G31" s="494"/>
      <c r="H31" s="599"/>
      <c r="I31" s="494"/>
      <c r="J31" s="599"/>
      <c r="K31" s="226" t="s">
        <v>848</v>
      </c>
      <c r="L31" s="657"/>
      <c r="X31" s="442">
        <v>0</v>
      </c>
    </row>
    <row r="32" spans="1:24" ht="56.25" hidden="1" customHeight="1">
      <c r="A32" s="2300"/>
      <c r="D32" s="883" t="s">
        <v>91</v>
      </c>
      <c r="E32" s="216" t="s">
        <v>849</v>
      </c>
      <c r="F32" s="476" t="s">
        <v>819</v>
      </c>
      <c r="G32" s="494"/>
      <c r="H32" s="599"/>
      <c r="I32" s="494"/>
      <c r="J32" s="599"/>
      <c r="K32" s="226" t="s">
        <v>850</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851</v>
      </c>
      <c r="X34" s="442">
        <v>0</v>
      </c>
    </row>
    <row r="35" spans="1:24" ht="11.25" hidden="1" customHeight="1">
      <c r="A35" s="2300"/>
      <c r="D35" s="306"/>
      <c r="E35" s="272" t="s">
        <v>852</v>
      </c>
      <c r="X35" s="442">
        <v>0</v>
      </c>
    </row>
    <row r="36" spans="1:24" s="1562" customFormat="1" ht="11.45" customHeight="1">
      <c r="A36" s="963"/>
      <c r="B36" s="455"/>
      <c r="D36" s="964"/>
      <c r="E36" s="965"/>
      <c r="X36" s="446">
        <v>11</v>
      </c>
    </row>
    <row r="37" spans="1:24" s="1562" customFormat="1" ht="22.5" customHeight="1">
      <c r="A37" s="2300" t="s">
        <v>853</v>
      </c>
      <c r="B37" s="448"/>
      <c r="D37" s="883">
        <v>1</v>
      </c>
      <c r="E37" s="644" t="s">
        <v>854</v>
      </c>
      <c r="F37" s="597" t="s">
        <v>809</v>
      </c>
      <c r="G37" s="494"/>
      <c r="H37" s="456"/>
      <c r="I37" s="494"/>
      <c r="J37" s="456"/>
      <c r="K37" s="226" t="s">
        <v>855</v>
      </c>
      <c r="X37" s="693">
        <v>0</v>
      </c>
    </row>
    <row r="38" spans="1:24" s="1562" customFormat="1" ht="22.5" customHeight="1">
      <c r="A38" s="2300"/>
      <c r="B38" s="448"/>
      <c r="D38" s="606" t="s">
        <v>110</v>
      </c>
      <c r="E38" s="962" t="s">
        <v>856</v>
      </c>
      <c r="F38" s="966" t="s">
        <v>545</v>
      </c>
      <c r="G38" s="966" t="s">
        <v>545</v>
      </c>
      <c r="H38" s="960"/>
      <c r="I38" s="966" t="s">
        <v>545</v>
      </c>
      <c r="J38" s="960"/>
      <c r="K38" s="961"/>
      <c r="X38" s="693">
        <v>0</v>
      </c>
    </row>
    <row r="39" spans="1:24" s="1562" customFormat="1" ht="33.75" customHeight="1">
      <c r="A39" s="2300"/>
      <c r="B39" s="448"/>
      <c r="D39" s="602" t="s">
        <v>711</v>
      </c>
      <c r="E39" s="660" t="s">
        <v>857</v>
      </c>
      <c r="F39" s="597" t="s">
        <v>858</v>
      </c>
      <c r="G39" s="605"/>
      <c r="H39" s="953"/>
      <c r="I39" s="605"/>
      <c r="J39" s="953"/>
      <c r="K39" s="226" t="s">
        <v>859</v>
      </c>
      <c r="X39" s="693">
        <v>0</v>
      </c>
    </row>
    <row r="40" spans="1:24" s="1562" customFormat="1" ht="33.75" customHeight="1">
      <c r="A40" s="2300"/>
      <c r="B40" s="448"/>
      <c r="D40" s="602" t="s">
        <v>714</v>
      </c>
      <c r="E40" s="660" t="s">
        <v>860</v>
      </c>
      <c r="F40" s="957" t="s">
        <v>861</v>
      </c>
      <c r="G40" s="678"/>
      <c r="H40" s="953"/>
      <c r="I40" s="678"/>
      <c r="J40" s="953"/>
      <c r="K40" s="226" t="s">
        <v>862</v>
      </c>
      <c r="X40" s="693">
        <v>0</v>
      </c>
    </row>
    <row r="41" spans="1:24" s="1562" customFormat="1" ht="22.5" customHeight="1">
      <c r="A41" s="2300"/>
      <c r="B41" s="448"/>
      <c r="D41" s="602" t="s">
        <v>89</v>
      </c>
      <c r="E41" s="659" t="s">
        <v>863</v>
      </c>
      <c r="F41" s="597" t="s">
        <v>545</v>
      </c>
      <c r="G41" s="597" t="s">
        <v>545</v>
      </c>
      <c r="H41" s="954"/>
      <c r="I41" s="597" t="s">
        <v>545</v>
      </c>
      <c r="J41" s="954"/>
      <c r="K41" s="239"/>
      <c r="X41" s="693">
        <v>0</v>
      </c>
    </row>
    <row r="42" spans="1:24" s="1562" customFormat="1" ht="45" customHeight="1">
      <c r="A42" s="2300"/>
      <c r="B42" s="448"/>
      <c r="D42" s="602" t="s">
        <v>323</v>
      </c>
      <c r="E42" s="660" t="s">
        <v>864</v>
      </c>
      <c r="F42" s="597" t="s">
        <v>557</v>
      </c>
      <c r="G42" s="494"/>
      <c r="H42" s="954"/>
      <c r="I42" s="494"/>
      <c r="J42" s="954"/>
      <c r="K42" s="239" t="s">
        <v>865</v>
      </c>
      <c r="X42" s="693">
        <v>0</v>
      </c>
    </row>
    <row r="43" spans="1:24" s="1562" customFormat="1" ht="45" customHeight="1">
      <c r="A43" s="2300"/>
      <c r="B43" s="448"/>
      <c r="D43" s="602" t="s">
        <v>331</v>
      </c>
      <c r="E43" s="604" t="s">
        <v>866</v>
      </c>
      <c r="F43" s="958" t="s">
        <v>557</v>
      </c>
      <c r="G43" s="679"/>
      <c r="H43" s="953"/>
      <c r="I43" s="679"/>
      <c r="J43" s="953"/>
      <c r="K43" s="239" t="s">
        <v>867</v>
      </c>
      <c r="X43" s="693">
        <v>0</v>
      </c>
    </row>
    <row r="44" spans="1:24" s="1562" customFormat="1" ht="11.25" customHeight="1">
      <c r="A44" s="2300"/>
      <c r="B44" s="448"/>
      <c r="D44" s="602" t="s">
        <v>90</v>
      </c>
      <c r="E44" s="603" t="s">
        <v>868</v>
      </c>
      <c r="F44" s="597" t="s">
        <v>858</v>
      </c>
      <c r="G44" s="605"/>
      <c r="H44" s="953"/>
      <c r="I44" s="605"/>
      <c r="J44" s="953"/>
      <c r="K44" s="226"/>
      <c r="X44" s="693">
        <v>0</v>
      </c>
    </row>
    <row r="45" spans="1:24" s="1562" customFormat="1" ht="11.25" customHeight="1">
      <c r="A45" s="2300"/>
      <c r="B45" s="448"/>
      <c r="D45" s="602" t="s">
        <v>753</v>
      </c>
      <c r="E45" s="604" t="s">
        <v>869</v>
      </c>
      <c r="F45" s="597" t="s">
        <v>858</v>
      </c>
      <c r="G45" s="605"/>
      <c r="H45" s="953"/>
      <c r="I45" s="605"/>
      <c r="J45" s="953"/>
      <c r="K45" s="226"/>
      <c r="X45" s="693">
        <v>0</v>
      </c>
    </row>
    <row r="46" spans="1:24" s="1562" customFormat="1" ht="11.25" customHeight="1">
      <c r="A46" s="2300"/>
      <c r="B46" s="448"/>
      <c r="D46" s="602" t="s">
        <v>795</v>
      </c>
      <c r="E46" s="604" t="s">
        <v>870</v>
      </c>
      <c r="F46" s="597" t="s">
        <v>858</v>
      </c>
      <c r="G46" s="605"/>
      <c r="H46" s="953"/>
      <c r="I46" s="605"/>
      <c r="J46" s="953"/>
      <c r="K46" s="226"/>
      <c r="X46" s="693">
        <v>0</v>
      </c>
    </row>
    <row r="47" spans="1:24" s="1562" customFormat="1" ht="11.25" customHeight="1">
      <c r="A47" s="2300"/>
      <c r="B47" s="448"/>
      <c r="D47" s="602" t="s">
        <v>798</v>
      </c>
      <c r="E47" s="604" t="s">
        <v>871</v>
      </c>
      <c r="F47" s="597" t="s">
        <v>858</v>
      </c>
      <c r="G47" s="605"/>
      <c r="H47" s="953"/>
      <c r="I47" s="605"/>
      <c r="J47" s="953"/>
      <c r="K47" s="226"/>
      <c r="X47" s="693">
        <v>0</v>
      </c>
    </row>
    <row r="48" spans="1:24" s="1562" customFormat="1" ht="11.25" customHeight="1">
      <c r="A48" s="2300"/>
      <c r="B48" s="448"/>
      <c r="D48" s="602" t="s">
        <v>872</v>
      </c>
      <c r="E48" s="608" t="s">
        <v>873</v>
      </c>
      <c r="F48" s="597" t="s">
        <v>858</v>
      </c>
      <c r="G48" s="605"/>
      <c r="H48" s="953"/>
      <c r="I48" s="605"/>
      <c r="J48" s="953"/>
      <c r="K48" s="226"/>
      <c r="X48" s="693">
        <v>0</v>
      </c>
    </row>
    <row r="49" spans="1:24" s="1562" customFormat="1" ht="11.25" customHeight="1">
      <c r="A49" s="2300"/>
      <c r="B49" s="448"/>
      <c r="D49" s="602" t="s">
        <v>874</v>
      </c>
      <c r="E49" s="608" t="s">
        <v>875</v>
      </c>
      <c r="F49" s="597" t="s">
        <v>858</v>
      </c>
      <c r="G49" s="605"/>
      <c r="H49" s="953"/>
      <c r="I49" s="605"/>
      <c r="J49" s="953"/>
      <c r="K49" s="226"/>
      <c r="X49" s="693">
        <v>0</v>
      </c>
    </row>
    <row r="50" spans="1:24" s="1562" customFormat="1" ht="11.25" customHeight="1">
      <c r="A50" s="2300"/>
      <c r="B50" s="448"/>
      <c r="D50" s="602" t="s">
        <v>876</v>
      </c>
      <c r="E50" s="604" t="s">
        <v>877</v>
      </c>
      <c r="F50" s="597" t="s">
        <v>858</v>
      </c>
      <c r="G50" s="605"/>
      <c r="H50" s="953"/>
      <c r="I50" s="605"/>
      <c r="J50" s="953"/>
      <c r="K50" s="226"/>
      <c r="X50" s="693">
        <v>0</v>
      </c>
    </row>
    <row r="51" spans="1:24" s="1562" customFormat="1" ht="11.25" customHeight="1">
      <c r="A51" s="2300"/>
      <c r="B51" s="448"/>
      <c r="D51" s="602" t="s">
        <v>878</v>
      </c>
      <c r="E51" s="604" t="s">
        <v>879</v>
      </c>
      <c r="F51" s="597" t="s">
        <v>858</v>
      </c>
      <c r="G51" s="605"/>
      <c r="H51" s="953"/>
      <c r="I51" s="605"/>
      <c r="J51" s="953"/>
      <c r="K51" s="226"/>
      <c r="X51" s="693">
        <v>0</v>
      </c>
    </row>
    <row r="52" spans="1:24" s="1562" customFormat="1" ht="45" customHeight="1">
      <c r="A52" s="2300"/>
      <c r="B52" s="448"/>
      <c r="D52" s="602" t="s">
        <v>111</v>
      </c>
      <c r="E52" s="603" t="s">
        <v>880</v>
      </c>
      <c r="F52" s="597" t="s">
        <v>858</v>
      </c>
      <c r="G52" s="605"/>
      <c r="H52" s="953"/>
      <c r="I52" s="605"/>
      <c r="J52" s="953"/>
      <c r="K52" s="226"/>
      <c r="X52" s="693">
        <v>0</v>
      </c>
    </row>
    <row r="53" spans="1:24" s="1562" customFormat="1" ht="11.25" customHeight="1">
      <c r="A53" s="2300"/>
      <c r="B53" s="448"/>
      <c r="D53" s="602" t="s">
        <v>312</v>
      </c>
      <c r="E53" s="604" t="s">
        <v>869</v>
      </c>
      <c r="F53" s="597" t="s">
        <v>858</v>
      </c>
      <c r="G53" s="605"/>
      <c r="H53" s="953"/>
      <c r="I53" s="605"/>
      <c r="J53" s="953"/>
      <c r="K53" s="226"/>
      <c r="X53" s="693">
        <v>0</v>
      </c>
    </row>
    <row r="54" spans="1:24" s="1562" customFormat="1" ht="11.25" customHeight="1">
      <c r="A54" s="2300"/>
      <c r="B54" s="448"/>
      <c r="D54" s="602" t="s">
        <v>881</v>
      </c>
      <c r="E54" s="604" t="s">
        <v>870</v>
      </c>
      <c r="F54" s="597" t="s">
        <v>858</v>
      </c>
      <c r="G54" s="605"/>
      <c r="H54" s="953"/>
      <c r="I54" s="605"/>
      <c r="J54" s="953"/>
      <c r="K54" s="226"/>
      <c r="X54" s="693">
        <v>0</v>
      </c>
    </row>
    <row r="55" spans="1:24" s="1562" customFormat="1" ht="11.25" customHeight="1">
      <c r="A55" s="2300"/>
      <c r="B55" s="448"/>
      <c r="D55" s="602" t="s">
        <v>882</v>
      </c>
      <c r="E55" s="604" t="s">
        <v>871</v>
      </c>
      <c r="F55" s="597" t="s">
        <v>858</v>
      </c>
      <c r="G55" s="605"/>
      <c r="H55" s="953"/>
      <c r="I55" s="605"/>
      <c r="J55" s="953"/>
      <c r="K55" s="226"/>
      <c r="X55" s="693">
        <v>0</v>
      </c>
    </row>
    <row r="56" spans="1:24" s="1562" customFormat="1" ht="11.25" customHeight="1">
      <c r="A56" s="2300"/>
      <c r="B56" s="448"/>
      <c r="D56" s="602" t="s">
        <v>883</v>
      </c>
      <c r="E56" s="608" t="s">
        <v>873</v>
      </c>
      <c r="F56" s="597" t="s">
        <v>858</v>
      </c>
      <c r="G56" s="605"/>
      <c r="H56" s="953"/>
      <c r="I56" s="605"/>
      <c r="J56" s="953"/>
      <c r="K56" s="226"/>
      <c r="X56" s="693">
        <v>0</v>
      </c>
    </row>
    <row r="57" spans="1:24" s="1562" customFormat="1" ht="11.25" customHeight="1">
      <c r="A57" s="2300"/>
      <c r="B57" s="448"/>
      <c r="D57" s="602" t="s">
        <v>884</v>
      </c>
      <c r="E57" s="608" t="s">
        <v>875</v>
      </c>
      <c r="F57" s="597" t="s">
        <v>858</v>
      </c>
      <c r="G57" s="605"/>
      <c r="H57" s="953"/>
      <c r="I57" s="605"/>
      <c r="J57" s="953"/>
      <c r="K57" s="226"/>
      <c r="X57" s="693">
        <v>0</v>
      </c>
    </row>
    <row r="58" spans="1:24" s="1562" customFormat="1" ht="11.25" customHeight="1">
      <c r="A58" s="2300"/>
      <c r="B58" s="448"/>
      <c r="D58" s="602" t="s">
        <v>885</v>
      </c>
      <c r="E58" s="604" t="s">
        <v>877</v>
      </c>
      <c r="F58" s="597" t="s">
        <v>858</v>
      </c>
      <c r="G58" s="605"/>
      <c r="H58" s="953"/>
      <c r="I58" s="605"/>
      <c r="J58" s="953"/>
      <c r="K58" s="226"/>
      <c r="X58" s="693">
        <v>0</v>
      </c>
    </row>
    <row r="59" spans="1:24" s="1562" customFormat="1" ht="11.25" customHeight="1">
      <c r="A59" s="2300"/>
      <c r="B59" s="448"/>
      <c r="D59" s="602" t="s">
        <v>886</v>
      </c>
      <c r="E59" s="604" t="s">
        <v>879</v>
      </c>
      <c r="F59" s="597" t="s">
        <v>858</v>
      </c>
      <c r="G59" s="605"/>
      <c r="H59" s="953"/>
      <c r="I59" s="605"/>
      <c r="J59" s="953"/>
      <c r="K59" s="226"/>
      <c r="X59" s="693">
        <v>0</v>
      </c>
    </row>
    <row r="60" spans="1:24" s="1562" customFormat="1" ht="33.75" customHeight="1">
      <c r="A60" s="2300"/>
      <c r="B60" s="448"/>
      <c r="D60" s="602" t="s">
        <v>91</v>
      </c>
      <c r="E60" s="603" t="s">
        <v>887</v>
      </c>
      <c r="F60" s="658" t="s">
        <v>557</v>
      </c>
      <c r="G60" s="679"/>
      <c r="H60" s="953"/>
      <c r="I60" s="679"/>
      <c r="J60" s="953"/>
      <c r="K60" s="239" t="s">
        <v>888</v>
      </c>
      <c r="X60" s="693">
        <v>0</v>
      </c>
    </row>
    <row r="61" spans="1:24" s="1562" customFormat="1" ht="33.75" customHeight="1">
      <c r="A61" s="2300"/>
      <c r="B61" s="448"/>
      <c r="D61" s="602" t="s">
        <v>92</v>
      </c>
      <c r="E61" s="603" t="s">
        <v>889</v>
      </c>
      <c r="F61" s="663" t="s">
        <v>819</v>
      </c>
      <c r="G61" s="605"/>
      <c r="H61" s="953"/>
      <c r="I61" s="605"/>
      <c r="J61" s="953"/>
      <c r="K61" s="226"/>
      <c r="X61" s="693">
        <v>0</v>
      </c>
    </row>
    <row r="62" spans="1:24" s="1562" customFormat="1" ht="22.5" customHeight="1">
      <c r="A62" s="2300"/>
      <c r="B62" s="448" t="s">
        <v>587</v>
      </c>
      <c r="D62" s="602" t="s">
        <v>112</v>
      </c>
      <c r="E62" s="603" t="s">
        <v>890</v>
      </c>
      <c r="F62" s="663" t="s">
        <v>305</v>
      </c>
      <c r="G62" s="319"/>
      <c r="H62" s="953"/>
      <c r="I62" s="319"/>
      <c r="J62" s="953"/>
      <c r="K62" s="226" t="s">
        <v>630</v>
      </c>
      <c r="X62" s="693">
        <v>0</v>
      </c>
    </row>
    <row r="63" spans="1:24" s="1562" customFormat="1" ht="45" customHeight="1">
      <c r="A63" s="230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hidden="1" customHeight="1">
      <c r="A65" s="2300" t="s">
        <v>893</v>
      </c>
      <c r="B65" s="448"/>
      <c r="D65" s="602">
        <v>1</v>
      </c>
      <c r="E65" s="681" t="s">
        <v>894</v>
      </c>
      <c r="F65" s="677" t="s">
        <v>809</v>
      </c>
      <c r="G65" s="678"/>
      <c r="H65" s="959"/>
      <c r="I65" s="678"/>
      <c r="J65" s="959"/>
      <c r="K65" s="238" t="s">
        <v>895</v>
      </c>
      <c r="X65" s="693">
        <v>0</v>
      </c>
    </row>
    <row r="66" spans="1:24" s="1562" customFormat="1" ht="56.25" hidden="1" customHeight="1">
      <c r="A66" s="2300"/>
      <c r="B66" s="448"/>
      <c r="D66" s="680" t="s">
        <v>110</v>
      </c>
      <c r="E66" s="644" t="s">
        <v>896</v>
      </c>
      <c r="F66" s="597" t="s">
        <v>545</v>
      </c>
      <c r="G66" s="597" t="s">
        <v>545</v>
      </c>
      <c r="H66" s="456"/>
      <c r="I66" s="597" t="s">
        <v>545</v>
      </c>
      <c r="J66" s="456"/>
      <c r="K66" s="226"/>
      <c r="X66" s="693">
        <v>0</v>
      </c>
    </row>
    <row r="67" spans="1:24" s="1562" customFormat="1" ht="33.75" hidden="1" customHeight="1">
      <c r="A67" s="2300"/>
      <c r="B67" s="448"/>
      <c r="D67" s="680" t="s">
        <v>708</v>
      </c>
      <c r="E67" s="884" t="s">
        <v>897</v>
      </c>
      <c r="F67" s="597" t="s">
        <v>861</v>
      </c>
      <c r="G67" s="664"/>
      <c r="H67" s="456"/>
      <c r="I67" s="664"/>
      <c r="J67" s="456"/>
      <c r="K67" s="226"/>
      <c r="X67" s="693">
        <v>0</v>
      </c>
    </row>
    <row r="68" spans="1:24" s="1562" customFormat="1" ht="22.5" hidden="1" customHeight="1">
      <c r="A68" s="2300"/>
      <c r="B68" s="448"/>
      <c r="D68" s="680" t="s">
        <v>306</v>
      </c>
      <c r="E68" s="884" t="s">
        <v>898</v>
      </c>
      <c r="F68" s="597" t="s">
        <v>861</v>
      </c>
      <c r="G68" s="664"/>
      <c r="H68" s="456"/>
      <c r="I68" s="664"/>
      <c r="J68" s="456"/>
      <c r="K68" s="226"/>
      <c r="X68" s="693">
        <v>0</v>
      </c>
    </row>
    <row r="69" spans="1:24" s="1562" customFormat="1" ht="22.5" hidden="1" customHeight="1">
      <c r="A69" s="2300"/>
      <c r="B69" s="448"/>
      <c r="D69" s="680" t="s">
        <v>309</v>
      </c>
      <c r="E69" s="884" t="s">
        <v>899</v>
      </c>
      <c r="F69" s="658" t="s">
        <v>557</v>
      </c>
      <c r="G69" s="679"/>
      <c r="H69" s="456"/>
      <c r="I69" s="679"/>
      <c r="J69" s="456"/>
      <c r="K69" s="226"/>
      <c r="X69" s="693">
        <v>0</v>
      </c>
    </row>
    <row r="70" spans="1:24" s="1562" customFormat="1" ht="22.5" hidden="1" customHeight="1">
      <c r="A70" s="2300"/>
      <c r="B70" s="448"/>
      <c r="D70" s="680" t="s">
        <v>728</v>
      </c>
      <c r="E70" s="884" t="s">
        <v>900</v>
      </c>
      <c r="F70" s="658" t="s">
        <v>557</v>
      </c>
      <c r="G70" s="679"/>
      <c r="H70" s="456"/>
      <c r="I70" s="679"/>
      <c r="J70" s="456"/>
      <c r="K70" s="226"/>
      <c r="X70" s="693">
        <v>0</v>
      </c>
    </row>
    <row r="71" spans="1:24" s="1562" customFormat="1" ht="22.5" hidden="1" customHeight="1">
      <c r="A71" s="2300"/>
      <c r="B71" s="448"/>
      <c r="D71" s="602" t="s">
        <v>89</v>
      </c>
      <c r="E71" s="603" t="s">
        <v>901</v>
      </c>
      <c r="F71" s="597" t="s">
        <v>861</v>
      </c>
      <c r="G71" s="494"/>
      <c r="H71" s="960"/>
      <c r="I71" s="494"/>
      <c r="J71" s="960"/>
      <c r="K71" s="239"/>
      <c r="X71" s="693">
        <v>0</v>
      </c>
    </row>
    <row r="72" spans="1:24" s="1562" customFormat="1" ht="56.25" hidden="1" customHeight="1">
      <c r="A72" s="2300"/>
      <c r="B72" s="448"/>
      <c r="D72" s="602" t="s">
        <v>90</v>
      </c>
      <c r="E72" s="603" t="s">
        <v>902</v>
      </c>
      <c r="F72" s="658" t="s">
        <v>557</v>
      </c>
      <c r="G72" s="679"/>
      <c r="H72" s="953"/>
      <c r="I72" s="679"/>
      <c r="J72" s="953"/>
      <c r="K72" s="239"/>
      <c r="X72" s="693">
        <v>0</v>
      </c>
    </row>
    <row r="73" spans="1:24" s="1562" customFormat="1" ht="33.75" hidden="1" customHeight="1">
      <c r="A73" s="2300"/>
      <c r="B73" s="448"/>
      <c r="D73" s="602" t="s">
        <v>111</v>
      </c>
      <c r="E73" s="603" t="s">
        <v>903</v>
      </c>
      <c r="F73" s="663" t="s">
        <v>819</v>
      </c>
      <c r="G73" s="605"/>
      <c r="H73" s="953"/>
      <c r="I73" s="605"/>
      <c r="J73" s="953"/>
      <c r="K73" s="226"/>
      <c r="X73" s="693">
        <v>0</v>
      </c>
    </row>
    <row r="74" spans="1:24" s="1562" customFormat="1" ht="22.5" hidden="1" customHeight="1">
      <c r="A74" s="2300"/>
      <c r="B74" s="448" t="s">
        <v>587</v>
      </c>
      <c r="D74" s="602" t="s">
        <v>91</v>
      </c>
      <c r="E74" s="603" t="s">
        <v>904</v>
      </c>
      <c r="F74" s="663" t="s">
        <v>305</v>
      </c>
      <c r="G74" s="319"/>
      <c r="H74" s="953"/>
      <c r="I74" s="319"/>
      <c r="J74" s="953"/>
      <c r="K74" s="226" t="s">
        <v>630</v>
      </c>
      <c r="X74" s="693">
        <v>0</v>
      </c>
    </row>
    <row r="75" spans="1:24" s="1562" customFormat="1" ht="45" hidden="1" customHeight="1">
      <c r="A75" s="230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300" t="s">
        <v>906</v>
      </c>
      <c r="B77" s="448"/>
      <c r="D77" s="602">
        <v>1</v>
      </c>
      <c r="E77" s="603" t="s">
        <v>907</v>
      </c>
      <c r="F77" s="658" t="s">
        <v>809</v>
      </c>
      <c r="G77" s="661"/>
      <c r="H77" s="953"/>
      <c r="I77" s="661"/>
      <c r="J77" s="953"/>
      <c r="K77" s="226" t="s">
        <v>908</v>
      </c>
      <c r="X77" s="693">
        <v>0</v>
      </c>
    </row>
    <row r="78" spans="1:24" s="1562" customFormat="1" ht="11.25" hidden="1" customHeight="1">
      <c r="A78" s="2300"/>
      <c r="B78" s="448"/>
      <c r="D78" s="602" t="s">
        <v>110</v>
      </c>
      <c r="E78" s="603" t="s">
        <v>909</v>
      </c>
      <c r="F78" s="658" t="s">
        <v>809</v>
      </c>
      <c r="G78" s="661"/>
      <c r="H78" s="953"/>
      <c r="I78" s="661"/>
      <c r="J78" s="953"/>
      <c r="K78" s="226" t="s">
        <v>910</v>
      </c>
      <c r="X78" s="693">
        <v>0</v>
      </c>
    </row>
    <row r="79" spans="1:24" s="1562" customFormat="1" ht="22.5" hidden="1" customHeight="1">
      <c r="A79" s="2300"/>
      <c r="B79" s="448"/>
      <c r="D79" s="602" t="s">
        <v>89</v>
      </c>
      <c r="E79" s="659" t="s">
        <v>911</v>
      </c>
      <c r="F79" s="597" t="s">
        <v>858</v>
      </c>
      <c r="G79" s="661"/>
      <c r="H79" s="953"/>
      <c r="I79" s="661"/>
      <c r="J79" s="953"/>
      <c r="K79" s="226" t="s">
        <v>912</v>
      </c>
      <c r="X79" s="693">
        <v>0</v>
      </c>
    </row>
    <row r="80" spans="1:24" s="1562" customFormat="1" ht="11.25" hidden="1" customHeight="1">
      <c r="A80" s="2300"/>
      <c r="B80" s="448"/>
      <c r="D80" s="602" t="s">
        <v>323</v>
      </c>
      <c r="E80" s="660" t="s">
        <v>913</v>
      </c>
      <c r="F80" s="597" t="s">
        <v>858</v>
      </c>
      <c r="G80" s="661"/>
      <c r="H80" s="953"/>
      <c r="I80" s="661"/>
      <c r="J80" s="953"/>
      <c r="K80" s="226"/>
      <c r="X80" s="693">
        <v>0</v>
      </c>
    </row>
    <row r="81" spans="1:24" s="1562" customFormat="1" ht="11.25" hidden="1" customHeight="1">
      <c r="A81" s="2300"/>
      <c r="B81" s="448"/>
      <c r="D81" s="602" t="s">
        <v>331</v>
      </c>
      <c r="E81" s="660" t="s">
        <v>914</v>
      </c>
      <c r="F81" s="597" t="s">
        <v>858</v>
      </c>
      <c r="G81" s="661"/>
      <c r="H81" s="953"/>
      <c r="I81" s="661"/>
      <c r="J81" s="953"/>
      <c r="K81" s="226"/>
      <c r="X81" s="693">
        <v>0</v>
      </c>
    </row>
    <row r="82" spans="1:24" s="1562" customFormat="1" ht="11.25" hidden="1" customHeight="1">
      <c r="A82" s="2300"/>
      <c r="B82" s="448"/>
      <c r="D82" s="602" t="s">
        <v>333</v>
      </c>
      <c r="E82" s="660" t="s">
        <v>915</v>
      </c>
      <c r="F82" s="597" t="s">
        <v>858</v>
      </c>
      <c r="G82" s="661"/>
      <c r="H82" s="953"/>
      <c r="I82" s="661"/>
      <c r="J82" s="953"/>
      <c r="K82" s="226"/>
      <c r="X82" s="693">
        <v>0</v>
      </c>
    </row>
    <row r="83" spans="1:24" s="1562" customFormat="1" ht="11.25" hidden="1" customHeight="1">
      <c r="A83" s="2300"/>
      <c r="B83" s="448"/>
      <c r="D83" s="602" t="s">
        <v>335</v>
      </c>
      <c r="E83" s="660" t="s">
        <v>916</v>
      </c>
      <c r="F83" s="597" t="s">
        <v>858</v>
      </c>
      <c r="G83" s="661"/>
      <c r="H83" s="953"/>
      <c r="I83" s="661"/>
      <c r="J83" s="953"/>
      <c r="K83" s="226"/>
      <c r="X83" s="693">
        <v>0</v>
      </c>
    </row>
    <row r="84" spans="1:24" s="1562" customFormat="1" ht="11.25" hidden="1" customHeight="1">
      <c r="A84" s="2300"/>
      <c r="B84" s="448"/>
      <c r="D84" s="602" t="s">
        <v>917</v>
      </c>
      <c r="E84" s="660" t="s">
        <v>918</v>
      </c>
      <c r="F84" s="597" t="s">
        <v>858</v>
      </c>
      <c r="G84" s="661"/>
      <c r="H84" s="953"/>
      <c r="I84" s="661"/>
      <c r="J84" s="953"/>
      <c r="K84" s="226"/>
      <c r="X84" s="693">
        <v>0</v>
      </c>
    </row>
    <row r="85" spans="1:24" s="1562" customFormat="1" ht="11.25" hidden="1" customHeight="1">
      <c r="A85" s="2300"/>
      <c r="B85" s="448"/>
      <c r="D85" s="602" t="s">
        <v>919</v>
      </c>
      <c r="E85" s="660" t="s">
        <v>920</v>
      </c>
      <c r="F85" s="597" t="s">
        <v>858</v>
      </c>
      <c r="G85" s="661"/>
      <c r="H85" s="953"/>
      <c r="I85" s="661"/>
      <c r="J85" s="953"/>
      <c r="K85" s="226"/>
      <c r="X85" s="693">
        <v>0</v>
      </c>
    </row>
    <row r="86" spans="1:24" s="1562" customFormat="1" ht="11.25" hidden="1" customHeight="1">
      <c r="A86" s="2300"/>
      <c r="B86" s="448"/>
      <c r="D86" s="602" t="s">
        <v>921</v>
      </c>
      <c r="E86" s="660" t="s">
        <v>922</v>
      </c>
      <c r="F86" s="597" t="s">
        <v>858</v>
      </c>
      <c r="G86" s="661"/>
      <c r="H86" s="953"/>
      <c r="I86" s="661"/>
      <c r="J86" s="953"/>
      <c r="K86" s="226"/>
      <c r="X86" s="693">
        <v>0</v>
      </c>
    </row>
    <row r="87" spans="1:24" s="1562" customFormat="1" ht="45" hidden="1" customHeight="1">
      <c r="A87" s="2300"/>
      <c r="B87" s="448"/>
      <c r="D87" s="602" t="s">
        <v>90</v>
      </c>
      <c r="E87" s="603" t="s">
        <v>923</v>
      </c>
      <c r="F87" s="597" t="s">
        <v>858</v>
      </c>
      <c r="G87" s="661"/>
      <c r="H87" s="953"/>
      <c r="I87" s="661"/>
      <c r="J87" s="953"/>
      <c r="K87" s="226" t="s">
        <v>924</v>
      </c>
      <c r="X87" s="693">
        <v>0</v>
      </c>
    </row>
    <row r="88" spans="1:24" s="1562" customFormat="1" ht="11.25" hidden="1" customHeight="1">
      <c r="A88" s="2300"/>
      <c r="B88" s="448"/>
      <c r="D88" s="602" t="s">
        <v>753</v>
      </c>
      <c r="E88" s="660" t="s">
        <v>913</v>
      </c>
      <c r="F88" s="597" t="s">
        <v>858</v>
      </c>
      <c r="G88" s="661"/>
      <c r="H88" s="953"/>
      <c r="I88" s="661"/>
      <c r="J88" s="953"/>
      <c r="K88" s="226"/>
      <c r="X88" s="693">
        <v>0</v>
      </c>
    </row>
    <row r="89" spans="1:24" s="1562" customFormat="1" ht="11.25" hidden="1" customHeight="1">
      <c r="A89" s="2300"/>
      <c r="B89" s="448"/>
      <c r="D89" s="602" t="s">
        <v>795</v>
      </c>
      <c r="E89" s="660" t="s">
        <v>914</v>
      </c>
      <c r="F89" s="597" t="s">
        <v>858</v>
      </c>
      <c r="G89" s="661"/>
      <c r="H89" s="953"/>
      <c r="I89" s="661"/>
      <c r="J89" s="953"/>
      <c r="K89" s="226"/>
      <c r="X89" s="693">
        <v>0</v>
      </c>
    </row>
    <row r="90" spans="1:24" s="1562" customFormat="1" ht="11.25" hidden="1" customHeight="1">
      <c r="A90" s="2300"/>
      <c r="B90" s="448"/>
      <c r="D90" s="602" t="s">
        <v>798</v>
      </c>
      <c r="E90" s="660" t="s">
        <v>915</v>
      </c>
      <c r="F90" s="597" t="s">
        <v>858</v>
      </c>
      <c r="G90" s="661"/>
      <c r="H90" s="953"/>
      <c r="I90" s="661"/>
      <c r="J90" s="953"/>
      <c r="K90" s="226"/>
      <c r="X90" s="693">
        <v>0</v>
      </c>
    </row>
    <row r="91" spans="1:24" s="1562" customFormat="1" ht="11.25" hidden="1" customHeight="1">
      <c r="A91" s="2300"/>
      <c r="B91" s="448"/>
      <c r="D91" s="602" t="s">
        <v>876</v>
      </c>
      <c r="E91" s="660" t="s">
        <v>916</v>
      </c>
      <c r="F91" s="597" t="s">
        <v>858</v>
      </c>
      <c r="G91" s="661"/>
      <c r="H91" s="953"/>
      <c r="I91" s="661"/>
      <c r="J91" s="953"/>
      <c r="K91" s="226"/>
      <c r="X91" s="693">
        <v>0</v>
      </c>
    </row>
    <row r="92" spans="1:24" s="1562" customFormat="1" ht="11.25" hidden="1" customHeight="1">
      <c r="A92" s="2300"/>
      <c r="B92" s="448"/>
      <c r="D92" s="602" t="s">
        <v>878</v>
      </c>
      <c r="E92" s="660" t="s">
        <v>918</v>
      </c>
      <c r="F92" s="597" t="s">
        <v>858</v>
      </c>
      <c r="G92" s="661"/>
      <c r="H92" s="953"/>
      <c r="I92" s="661"/>
      <c r="J92" s="953"/>
      <c r="K92" s="226"/>
      <c r="X92" s="693">
        <v>0</v>
      </c>
    </row>
    <row r="93" spans="1:24" s="1562" customFormat="1" ht="11.25" hidden="1" customHeight="1">
      <c r="A93" s="2300"/>
      <c r="B93" s="448"/>
      <c r="D93" s="602" t="s">
        <v>925</v>
      </c>
      <c r="E93" s="660" t="s">
        <v>920</v>
      </c>
      <c r="F93" s="597" t="s">
        <v>858</v>
      </c>
      <c r="G93" s="661"/>
      <c r="H93" s="953"/>
      <c r="I93" s="661"/>
      <c r="J93" s="953"/>
      <c r="K93" s="226"/>
      <c r="X93" s="693">
        <v>0</v>
      </c>
    </row>
    <row r="94" spans="1:24" s="1562" customFormat="1" ht="11.25" hidden="1" customHeight="1">
      <c r="A94" s="2300"/>
      <c r="B94" s="448"/>
      <c r="D94" s="602" t="s">
        <v>926</v>
      </c>
      <c r="E94" s="660" t="s">
        <v>922</v>
      </c>
      <c r="F94" s="597" t="s">
        <v>858</v>
      </c>
      <c r="G94" s="661"/>
      <c r="H94" s="953"/>
      <c r="I94" s="661"/>
      <c r="J94" s="953"/>
      <c r="K94" s="226"/>
      <c r="X94" s="693">
        <v>0</v>
      </c>
    </row>
    <row r="95" spans="1:24" s="1562" customFormat="1" ht="24.75" hidden="1" customHeight="1">
      <c r="A95" s="2300"/>
      <c r="B95" s="448"/>
      <c r="D95" s="602" t="s">
        <v>111</v>
      </c>
      <c r="E95" s="603" t="s">
        <v>927</v>
      </c>
      <c r="F95" s="662" t="s">
        <v>557</v>
      </c>
      <c r="G95" s="664"/>
      <c r="H95" s="953"/>
      <c r="I95" s="664"/>
      <c r="J95" s="953"/>
      <c r="K95" s="226" t="s">
        <v>928</v>
      </c>
      <c r="X95" s="693">
        <v>0</v>
      </c>
    </row>
    <row r="96" spans="1:24" s="1562" customFormat="1" ht="33.75" hidden="1" customHeight="1">
      <c r="A96" s="2300"/>
      <c r="B96" s="448"/>
      <c r="D96" s="602" t="s">
        <v>91</v>
      </c>
      <c r="E96" s="603" t="s">
        <v>929</v>
      </c>
      <c r="F96" s="663" t="s">
        <v>819</v>
      </c>
      <c r="G96" s="665"/>
      <c r="H96" s="953"/>
      <c r="I96" s="665"/>
      <c r="J96" s="953"/>
      <c r="K96" s="226"/>
      <c r="X96" s="693">
        <v>0</v>
      </c>
    </row>
    <row r="97" spans="1:24" s="1562" customFormat="1" ht="22.5" hidden="1" customHeight="1">
      <c r="A97" s="2300"/>
      <c r="B97" s="448" t="s">
        <v>587</v>
      </c>
      <c r="D97" s="602" t="s">
        <v>92</v>
      </c>
      <c r="E97" s="603" t="s">
        <v>930</v>
      </c>
      <c r="F97" s="663" t="s">
        <v>305</v>
      </c>
      <c r="G97" s="322"/>
      <c r="H97" s="953"/>
      <c r="I97" s="322"/>
      <c r="J97" s="953"/>
      <c r="K97" s="226" t="s">
        <v>630</v>
      </c>
      <c r="X97" s="693">
        <v>0</v>
      </c>
    </row>
    <row r="98" spans="1:24" s="1562" customFormat="1" ht="45" hidden="1" customHeight="1">
      <c r="A98" s="2300"/>
      <c r="B98" s="448" t="s">
        <v>587</v>
      </c>
      <c r="D98" s="602" t="s">
        <v>931</v>
      </c>
      <c r="E98" s="604" t="s">
        <v>932</v>
      </c>
      <c r="F98" s="658" t="s">
        <v>305</v>
      </c>
      <c r="G98" s="322"/>
      <c r="H98" s="953"/>
      <c r="I98" s="322"/>
      <c r="J98" s="953"/>
      <c r="K98" s="226" t="s">
        <v>630</v>
      </c>
      <c r="X98" s="693">
        <v>0</v>
      </c>
    </row>
    <row r="99" spans="1:24" s="1562" customFormat="1" ht="95.25" hidden="1" customHeight="1">
      <c r="A99" s="2300"/>
      <c r="B99" s="448" t="s">
        <v>587</v>
      </c>
      <c r="D99" s="602" t="s">
        <v>112</v>
      </c>
      <c r="E99" s="603" t="s">
        <v>933</v>
      </c>
      <c r="F99" s="658" t="s">
        <v>305</v>
      </c>
      <c r="G99" s="322"/>
      <c r="H99" s="953"/>
      <c r="I99" s="322"/>
      <c r="J99" s="953"/>
      <c r="K99" s="226" t="s">
        <v>630</v>
      </c>
      <c r="X99" s="693">
        <v>0</v>
      </c>
    </row>
    <row r="100" spans="1:24" s="1562" customFormat="1" ht="22.5" hidden="1" customHeight="1">
      <c r="A100" s="230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105</v>
      </c>
      <c r="E9" s="2065"/>
      <c r="F9" s="2066" t="s">
        <v>106</v>
      </c>
      <c r="G9" s="2067"/>
      <c r="H9" s="2067"/>
      <c r="I9" s="2067"/>
      <c r="J9" s="2070" t="s">
        <v>107</v>
      </c>
      <c r="K9" s="2070"/>
      <c r="L9" s="2070"/>
      <c r="M9" s="2070"/>
      <c r="AM9" s="520">
        <v>18</v>
      </c>
    </row>
    <row r="10" spans="1:39" ht="24" customHeight="1">
      <c r="A10" s="2064"/>
      <c r="B10" s="529"/>
      <c r="C10" s="462"/>
      <c r="D10" s="460" t="s">
        <v>87</v>
      </c>
      <c r="E10" s="460" t="s">
        <v>88</v>
      </c>
      <c r="F10" s="460" t="s">
        <v>108</v>
      </c>
      <c r="G10" s="2071" t="s">
        <v>87</v>
      </c>
      <c r="H10" s="2072"/>
      <c r="I10" s="460" t="s">
        <v>88</v>
      </c>
      <c r="J10" s="460" t="s">
        <v>108</v>
      </c>
      <c r="K10" s="2071" t="s">
        <v>87</v>
      </c>
      <c r="L10" s="2072"/>
      <c r="M10" s="460" t="s">
        <v>88</v>
      </c>
      <c r="N10" s="1554"/>
      <c r="AM10" s="520">
        <v>23</v>
      </c>
    </row>
    <row r="11" spans="1:39" s="1779" customFormat="1" ht="11.25" hidden="1" customHeight="1">
      <c r="A11" s="530"/>
      <c r="B11" s="530"/>
      <c r="C11" s="530"/>
      <c r="D11" s="531" t="s">
        <v>109</v>
      </c>
      <c r="E11" s="531" t="s">
        <v>110</v>
      </c>
      <c r="F11" s="531" t="s">
        <v>89</v>
      </c>
      <c r="G11" s="2054" t="s">
        <v>90</v>
      </c>
      <c r="H11" s="2055"/>
      <c r="I11" s="531" t="s">
        <v>111</v>
      </c>
      <c r="J11" s="531" t="s">
        <v>91</v>
      </c>
      <c r="K11" s="2056" t="s">
        <v>92</v>
      </c>
      <c r="L11" s="205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76" t="s">
        <v>109</v>
      </c>
      <c r="E13" s="2077" t="str">
        <f>INDEX(VD_NAME_LIST,MATCH("4189671",VD_ID_LIST,0))</f>
        <v>Холодное водоснабжение. Питьевая вода</v>
      </c>
      <c r="F13" s="2080" t="s">
        <v>19</v>
      </c>
      <c r="G13" s="2081"/>
      <c r="H13" s="2082">
        <v>1</v>
      </c>
      <c r="I13" s="2073" t="s">
        <v>22</v>
      </c>
      <c r="J13" s="2075" t="s">
        <v>19</v>
      </c>
      <c r="K13" s="539"/>
      <c r="L13" s="464" t="s">
        <v>109</v>
      </c>
      <c r="M13" s="540" t="s">
        <v>22</v>
      </c>
      <c r="N13" s="743"/>
      <c r="O13" s="1343" t="s">
        <v>117</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688</v>
      </c>
      <c r="D3" s="626" t="str">
        <f>B3&amp;".1"</f>
        <v>.1</v>
      </c>
      <c r="E3" s="627" t="s">
        <v>935</v>
      </c>
      <c r="F3" s="628" t="s">
        <v>305</v>
      </c>
      <c r="G3" s="623"/>
      <c r="H3" s="338"/>
      <c r="I3" s="623"/>
      <c r="J3" s="338"/>
      <c r="K3" s="226" t="s">
        <v>936</v>
      </c>
      <c r="V3" s="442">
        <v>0</v>
      </c>
    </row>
    <row r="4" spans="1:22" ht="15" hidden="1" customHeight="1">
      <c r="A4" s="442"/>
      <c r="B4" s="2301"/>
      <c r="C4" s="230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301"/>
      <c r="C6" s="2302" t="s">
        <v>688</v>
      </c>
      <c r="D6" s="626" t="str">
        <f>B6&amp;".1"</f>
        <v>.1</v>
      </c>
      <c r="E6" s="627" t="s">
        <v>939</v>
      </c>
      <c r="F6" s="628" t="s">
        <v>305</v>
      </c>
      <c r="G6" s="623"/>
      <c r="H6" s="338"/>
      <c r="I6" s="623"/>
      <c r="J6" s="338"/>
      <c r="K6" s="226" t="s">
        <v>940</v>
      </c>
      <c r="V6" s="442">
        <v>0</v>
      </c>
    </row>
    <row r="7" spans="1:22" ht="15" hidden="1" customHeight="1">
      <c r="A7" s="442"/>
      <c r="B7" s="2301"/>
      <c r="C7" s="230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301"/>
      <c r="C9" s="2302" t="s">
        <v>688</v>
      </c>
      <c r="D9" s="626" t="str">
        <f>B9&amp;".1"</f>
        <v>.1</v>
      </c>
      <c r="E9" s="627" t="s">
        <v>941</v>
      </c>
      <c r="F9" s="628" t="s">
        <v>305</v>
      </c>
      <c r="G9" s="634" t="s">
        <v>22</v>
      </c>
      <c r="H9" s="338" t="s">
        <v>22</v>
      </c>
      <c r="I9" s="634" t="s">
        <v>22</v>
      </c>
      <c r="J9" s="338" t="s">
        <v>22</v>
      </c>
      <c r="K9" s="226"/>
      <c r="V9" s="442">
        <v>0</v>
      </c>
    </row>
    <row r="10" spans="1:22" ht="15" hidden="1" customHeight="1">
      <c r="A10" s="442"/>
      <c r="B10" s="2301"/>
      <c r="C10" s="230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301"/>
      <c r="C11" s="230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301"/>
      <c r="C13" s="2302" t="s">
        <v>688</v>
      </c>
      <c r="D13" s="626" t="str">
        <f>B13&amp;".1"</f>
        <v>.1</v>
      </c>
      <c r="E13" s="627" t="s">
        <v>946</v>
      </c>
      <c r="F13" s="628" t="s">
        <v>305</v>
      </c>
      <c r="G13" s="634" t="s">
        <v>22</v>
      </c>
      <c r="H13" s="338" t="s">
        <v>22</v>
      </c>
      <c r="I13" s="634" t="s">
        <v>22</v>
      </c>
      <c r="J13" s="338" t="s">
        <v>22</v>
      </c>
      <c r="K13" s="226" t="s">
        <v>947</v>
      </c>
      <c r="V13" s="442">
        <v>0</v>
      </c>
    </row>
    <row r="14" spans="1:22" ht="15" hidden="1" customHeight="1">
      <c r="B14" s="2301"/>
      <c r="C14" s="230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88" t="s">
        <v>105</v>
      </c>
      <c r="F26" s="2289"/>
      <c r="G26" s="2303" t="str">
        <f>IF(G25="","",INDEX(DIFFERENTIATION_UNMERGE_VD,MATCH(G25,DIFFERENTIATION_ID_DIFF,0)))</f>
        <v/>
      </c>
      <c r="H26" s="2304"/>
      <c r="I26" s="2303" t="str">
        <f>IF(I25="","",INDEX(DIFFERENTIATION_UNMERGE_VD,MATCH(I25,DIFFERENTIATION_ID_DIFF,0)))</f>
        <v>Холодное водоснабжение. Питьевая вода</v>
      </c>
      <c r="J26" s="2304"/>
      <c r="K26" s="2124" t="s">
        <v>300</v>
      </c>
      <c r="V26" s="442">
        <v>15</v>
      </c>
    </row>
    <row r="27" spans="1:22" s="1562" customFormat="1" ht="15.75" customHeight="1">
      <c r="A27" s="694"/>
      <c r="C27" s="113"/>
      <c r="D27" s="648"/>
      <c r="E27" s="2288" t="s">
        <v>563</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564</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299</v>
      </c>
      <c r="E29" s="2291"/>
      <c r="F29" s="2291"/>
      <c r="G29" s="817"/>
      <c r="H29" s="817"/>
      <c r="I29" s="817"/>
      <c r="J29" s="818"/>
      <c r="K29" s="2128"/>
      <c r="U29" s="612"/>
      <c r="V29" s="693">
        <v>15</v>
      </c>
    </row>
    <row r="30" spans="1:22" ht="35.65" customHeight="1">
      <c r="C30" s="113"/>
      <c r="D30" s="696" t="s">
        <v>87</v>
      </c>
      <c r="E30" s="695" t="s">
        <v>301</v>
      </c>
      <c r="F30" s="695" t="s">
        <v>565</v>
      </c>
      <c r="G30" s="739" t="s">
        <v>302</v>
      </c>
      <c r="H30" s="738" t="s">
        <v>389</v>
      </c>
      <c r="I30" s="621" t="s">
        <v>302</v>
      </c>
      <c r="J30" s="402" t="s">
        <v>389</v>
      </c>
      <c r="K30" s="2131"/>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299</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963</v>
      </c>
      <c r="H9" s="2124" t="s">
        <v>964</v>
      </c>
      <c r="I9" s="2065" t="s">
        <v>965</v>
      </c>
      <c r="J9" s="2065" t="s">
        <v>966</v>
      </c>
      <c r="K9" s="2065" t="s">
        <v>967</v>
      </c>
      <c r="L9" s="2065" t="s">
        <v>968</v>
      </c>
      <c r="M9" s="2065" t="s">
        <v>969</v>
      </c>
      <c r="N9" s="2154" t="s">
        <v>970</v>
      </c>
      <c r="O9" s="2154"/>
      <c r="P9" s="2154"/>
      <c r="Q9" s="2207" t="s">
        <v>971</v>
      </c>
      <c r="R9" s="2208"/>
      <c r="S9" s="2208"/>
      <c r="T9" s="2209"/>
      <c r="U9" s="2207" t="s">
        <v>972</v>
      </c>
      <c r="V9" s="2208"/>
      <c r="W9" s="2208"/>
      <c r="X9" s="2209"/>
      <c r="Y9" s="2047" t="s">
        <v>973</v>
      </c>
      <c r="Z9" s="2052"/>
      <c r="AA9" s="2052"/>
      <c r="AB9" s="2046"/>
      <c r="AE9" s="693">
        <v>41</v>
      </c>
    </row>
    <row r="10" spans="1:31" ht="43.15" customHeight="1">
      <c r="A10" s="835"/>
      <c r="B10" s="835"/>
      <c r="C10" s="835"/>
      <c r="F10" s="2124"/>
      <c r="G10" s="2124"/>
      <c r="H10" s="2179"/>
      <c r="I10" s="2124"/>
      <c r="J10" s="2124"/>
      <c r="K10" s="2124"/>
      <c r="L10" s="2124"/>
      <c r="M10" s="2124"/>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47" t="s">
        <v>87</v>
      </c>
      <c r="AA10" s="2046"/>
      <c r="AB10" s="979" t="s">
        <v>982</v>
      </c>
      <c r="AE10" s="693">
        <v>41</v>
      </c>
    </row>
    <row r="11" spans="1:31" s="1569" customFormat="1" ht="5.25" hidden="1" customHeight="1">
      <c r="A11" s="982"/>
      <c r="B11" s="982"/>
      <c r="C11" s="982"/>
      <c r="E11" s="980"/>
      <c r="F11" s="2307" t="s">
        <v>375</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983</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299</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985</v>
      </c>
      <c r="G9" s="2255" t="s">
        <v>986</v>
      </c>
      <c r="H9" s="2294"/>
      <c r="I9" s="2065" t="s">
        <v>987</v>
      </c>
      <c r="J9" s="2065"/>
      <c r="K9" s="2065" t="s">
        <v>988</v>
      </c>
      <c r="L9" s="2065"/>
      <c r="M9" s="2065"/>
      <c r="N9" s="2065"/>
      <c r="O9" s="2065"/>
      <c r="P9" s="2065"/>
      <c r="Q9" s="2065"/>
      <c r="R9" s="2065"/>
      <c r="S9" s="2065"/>
      <c r="T9" s="2065"/>
      <c r="U9" s="2065"/>
      <c r="V9" s="2065"/>
      <c r="W9" s="2065"/>
      <c r="X9" s="2065"/>
      <c r="Y9" s="2065"/>
      <c r="Z9" s="2125" t="s">
        <v>989</v>
      </c>
      <c r="AA9" s="2126"/>
      <c r="AB9" s="2065" t="s">
        <v>990</v>
      </c>
      <c r="AC9" s="2065"/>
      <c r="AD9" s="2065"/>
      <c r="AE9" s="2065"/>
      <c r="AF9" s="2124" t="s">
        <v>991</v>
      </c>
      <c r="AG9" s="2065" t="s">
        <v>992</v>
      </c>
      <c r="AH9" s="2065"/>
      <c r="AI9" s="2124" t="s">
        <v>993</v>
      </c>
      <c r="AJ9" s="2065" t="s">
        <v>994</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995</v>
      </c>
      <c r="L10" s="2047" t="s">
        <v>996</v>
      </c>
      <c r="M10" s="2046"/>
      <c r="N10" s="2065" t="s">
        <v>997</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998</v>
      </c>
      <c r="M11" s="2124" t="s">
        <v>999</v>
      </c>
      <c r="N11" s="2065" t="s">
        <v>1000</v>
      </c>
      <c r="O11" s="2065"/>
      <c r="P11" s="2122" t="s">
        <v>981</v>
      </c>
      <c r="Q11" s="2122" t="s">
        <v>1001</v>
      </c>
      <c r="R11" s="2122" t="s">
        <v>1002</v>
      </c>
      <c r="S11" s="2122" t="s">
        <v>1003</v>
      </c>
      <c r="T11" s="2122"/>
      <c r="U11" s="2122"/>
      <c r="V11" s="2122"/>
      <c r="W11" s="2122"/>
      <c r="X11" s="2122"/>
      <c r="Y11" s="2122"/>
      <c r="Z11" s="2127"/>
      <c r="AA11" s="2128"/>
      <c r="AB11" s="2065" t="s">
        <v>1004</v>
      </c>
      <c r="AC11" s="2065"/>
      <c r="AD11" s="2047" t="s">
        <v>1005</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1006</v>
      </c>
      <c r="K12" s="2065"/>
      <c r="L12" s="2179"/>
      <c r="M12" s="2179"/>
      <c r="N12" s="2065"/>
      <c r="O12" s="2065"/>
      <c r="P12" s="2122"/>
      <c r="Q12" s="2122"/>
      <c r="R12" s="2122"/>
      <c r="S12" s="1061" t="s">
        <v>85</v>
      </c>
      <c r="T12" s="1061" t="s">
        <v>86</v>
      </c>
      <c r="U12" s="1061" t="s">
        <v>84</v>
      </c>
      <c r="V12" s="1061" t="s">
        <v>1007</v>
      </c>
      <c r="W12" s="1061" t="s">
        <v>84</v>
      </c>
      <c r="X12" s="1061" t="s">
        <v>1008</v>
      </c>
      <c r="Y12" s="1061" t="s">
        <v>1009</v>
      </c>
      <c r="Z12" s="2130"/>
      <c r="AA12" s="2131"/>
      <c r="AB12" s="1068" t="s">
        <v>1010</v>
      </c>
      <c r="AC12" s="1068" t="s">
        <v>1011</v>
      </c>
      <c r="AD12" s="1068" t="s">
        <v>1010</v>
      </c>
      <c r="AE12" s="1068" t="s">
        <v>1011</v>
      </c>
      <c r="AF12" s="2179"/>
      <c r="AG12" s="1081" t="s">
        <v>1012</v>
      </c>
      <c r="AH12" s="1081" t="s">
        <v>1013</v>
      </c>
      <c r="AI12" s="2179"/>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299</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1015</v>
      </c>
      <c r="H10" s="2305" t="s">
        <v>1016</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17" t="s">
        <v>1019</v>
      </c>
      <c r="H14" s="2317"/>
      <c r="I14" s="2317"/>
      <c r="J14" s="231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18" t="s">
        <v>1055</v>
      </c>
      <c r="H37" s="2318"/>
      <c r="I37" s="2318"/>
      <c r="J37" s="231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1071</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1072</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299</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1073</v>
      </c>
      <c r="H11" s="2150" t="s">
        <v>1074</v>
      </c>
      <c r="I11" s="2150" t="s">
        <v>1075</v>
      </c>
      <c r="J11" s="2342"/>
      <c r="K11" s="2342"/>
      <c r="L11" s="2342"/>
      <c r="M11" s="2342"/>
      <c r="N11" s="2342"/>
      <c r="O11" s="2154" t="s">
        <v>1076</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1076</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1076</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1077</v>
      </c>
      <c r="P12" s="2154"/>
      <c r="Q12" s="2154"/>
      <c r="R12" s="2154"/>
      <c r="S12" s="2154" t="s">
        <v>1078</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1079</v>
      </c>
      <c r="BU12" s="2293"/>
      <c r="BV12" s="2293"/>
      <c r="BW12" s="2324"/>
      <c r="BX12" s="2292" t="s">
        <v>1080</v>
      </c>
      <c r="BY12" s="2293"/>
      <c r="BZ12" s="2293"/>
      <c r="CA12" s="2324"/>
      <c r="CB12" s="2292" t="s">
        <v>1081</v>
      </c>
      <c r="CC12" s="2324"/>
      <c r="CD12" s="2292" t="s">
        <v>1082</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1083</v>
      </c>
      <c r="CZ12" s="2293"/>
      <c r="DA12" s="2293"/>
      <c r="DB12" s="2293"/>
      <c r="DC12" s="2293"/>
      <c r="DD12" s="2324"/>
      <c r="DE12" s="2292" t="s">
        <v>1084</v>
      </c>
      <c r="DF12" s="2324"/>
      <c r="DG12" s="2292" t="s">
        <v>1082</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1085</v>
      </c>
      <c r="P13" s="2154"/>
      <c r="Q13" s="2154"/>
      <c r="R13" s="2154"/>
      <c r="S13" s="2255" t="s">
        <v>1086</v>
      </c>
      <c r="T13" s="2294"/>
      <c r="U13" s="2065" t="s">
        <v>1087</v>
      </c>
      <c r="V13" s="2065"/>
      <c r="W13" s="2065"/>
      <c r="X13" s="2065"/>
      <c r="Y13" s="2065" t="s">
        <v>1088</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1089</v>
      </c>
      <c r="BU13" s="2294"/>
      <c r="BV13" s="2255" t="s">
        <v>1090</v>
      </c>
      <c r="BW13" s="2294"/>
      <c r="BX13" s="2255" t="s">
        <v>1091</v>
      </c>
      <c r="BY13" s="2294"/>
      <c r="BZ13" s="2255" t="s">
        <v>1092</v>
      </c>
      <c r="CA13" s="2294"/>
      <c r="CB13" s="2255" t="s">
        <v>1093</v>
      </c>
      <c r="CC13" s="2294"/>
      <c r="CD13" s="2255" t="s">
        <v>1094</v>
      </c>
      <c r="CE13" s="2294"/>
      <c r="CF13" s="2255" t="s">
        <v>1095</v>
      </c>
      <c r="CG13" s="2294"/>
      <c r="CH13" s="2292" t="s">
        <v>1096</v>
      </c>
      <c r="CI13" s="2293"/>
      <c r="CJ13" s="2293"/>
      <c r="CK13" s="2324"/>
      <c r="CL13" s="2332"/>
      <c r="CM13" s="2325"/>
      <c r="CN13" s="2325"/>
      <c r="CO13" s="2325"/>
      <c r="CP13" s="2325"/>
      <c r="CQ13" s="2325"/>
      <c r="CR13" s="2325"/>
      <c r="CS13" s="2325"/>
      <c r="CT13" s="2325"/>
      <c r="CU13" s="2325"/>
      <c r="CV13" s="2325"/>
      <c r="CW13" s="2325"/>
      <c r="CX13" s="2326"/>
      <c r="CY13" s="2255" t="s">
        <v>1097</v>
      </c>
      <c r="CZ13" s="2294"/>
      <c r="DA13" s="2255" t="s">
        <v>1098</v>
      </c>
      <c r="DB13" s="2294"/>
      <c r="DC13" s="2255" t="s">
        <v>1099</v>
      </c>
      <c r="DD13" s="2294"/>
      <c r="DE13" s="2255" t="s">
        <v>1100</v>
      </c>
      <c r="DF13" s="2294"/>
      <c r="DG13" s="2292" t="s">
        <v>1101</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1102</v>
      </c>
      <c r="P14" s="2294"/>
      <c r="Q14" s="2255" t="s">
        <v>1103</v>
      </c>
      <c r="R14" s="2294"/>
      <c r="S14" s="2256"/>
      <c r="T14" s="2158"/>
      <c r="U14" s="2255" t="s">
        <v>835</v>
      </c>
      <c r="V14" s="2294"/>
      <c r="W14" s="2255" t="s">
        <v>838</v>
      </c>
      <c r="X14" s="2294"/>
      <c r="Y14" s="2255" t="s">
        <v>835</v>
      </c>
      <c r="Z14" s="2294"/>
      <c r="AA14" s="2255" t="s">
        <v>845</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1104</v>
      </c>
      <c r="CI14" s="2294"/>
      <c r="CJ14" s="2255" t="s">
        <v>1105</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1106</v>
      </c>
      <c r="DH14" s="2294"/>
      <c r="DI14" s="2255" t="s">
        <v>1107</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825</v>
      </c>
      <c r="P16" s="2324"/>
      <c r="Q16" s="2292" t="s">
        <v>827</v>
      </c>
      <c r="R16" s="2324"/>
      <c r="S16" s="2292" t="s">
        <v>831</v>
      </c>
      <c r="T16" s="2324"/>
      <c r="U16" s="2292" t="s">
        <v>836</v>
      </c>
      <c r="V16" s="2324"/>
      <c r="W16" s="2292" t="s">
        <v>839</v>
      </c>
      <c r="X16" s="2324"/>
      <c r="Y16" s="2292" t="s">
        <v>843</v>
      </c>
      <c r="Z16" s="2324"/>
      <c r="AA16" s="2292" t="s">
        <v>846</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557</v>
      </c>
      <c r="BU16" s="2324"/>
      <c r="BV16" s="2292" t="s">
        <v>557</v>
      </c>
      <c r="BW16" s="2324"/>
      <c r="BX16" s="2292" t="s">
        <v>557</v>
      </c>
      <c r="BY16" s="2324"/>
      <c r="BZ16" s="2292" t="s">
        <v>557</v>
      </c>
      <c r="CA16" s="2324"/>
      <c r="CB16" s="2292" t="s">
        <v>1108</v>
      </c>
      <c r="CC16" s="2324"/>
      <c r="CD16" s="2292" t="s">
        <v>557</v>
      </c>
      <c r="CE16" s="2324"/>
      <c r="CF16" s="2292" t="s">
        <v>1109</v>
      </c>
      <c r="CG16" s="2324"/>
      <c r="CH16" s="2292" t="s">
        <v>1110</v>
      </c>
      <c r="CI16" s="2324"/>
      <c r="CJ16" s="2292" t="s">
        <v>1110</v>
      </c>
      <c r="CK16" s="2324"/>
      <c r="CL16" s="2332"/>
      <c r="CM16" s="2325"/>
      <c r="CN16" s="2325"/>
      <c r="CO16" s="2325"/>
      <c r="CP16" s="2325"/>
      <c r="CQ16" s="2325"/>
      <c r="CR16" s="2325"/>
      <c r="CS16" s="2325"/>
      <c r="CT16" s="2325"/>
      <c r="CU16" s="2325"/>
      <c r="CV16" s="2325"/>
      <c r="CW16" s="2325"/>
      <c r="CX16" s="2326"/>
      <c r="CY16" s="2255" t="s">
        <v>557</v>
      </c>
      <c r="CZ16" s="2294"/>
      <c r="DA16" s="2255" t="s">
        <v>557</v>
      </c>
      <c r="DB16" s="2294"/>
      <c r="DC16" s="2255" t="s">
        <v>557</v>
      </c>
      <c r="DD16" s="2294"/>
      <c r="DE16" s="2292" t="s">
        <v>1108</v>
      </c>
      <c r="DF16" s="2324"/>
      <c r="DG16" s="2292" t="s">
        <v>1111</v>
      </c>
      <c r="DH16" s="2324"/>
      <c r="DI16" s="2292" t="s">
        <v>1111</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2"/>
      <c r="CM17" s="2325"/>
      <c r="CN17" s="2325"/>
      <c r="CO17" s="2325"/>
      <c r="CP17" s="2325"/>
      <c r="CQ17" s="2325"/>
      <c r="CR17" s="2325"/>
      <c r="CS17" s="2325"/>
      <c r="CT17" s="2325"/>
      <c r="CU17" s="2325"/>
      <c r="CV17" s="2325"/>
      <c r="CW17" s="2325"/>
      <c r="CX17" s="232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9" sqref="I9:I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88" t="s">
        <v>105</v>
      </c>
      <c r="F9" s="2289"/>
      <c r="G9" s="747" t="str">
        <f>IF(G8="","",INDEX(DIFFERENTIATION_UNMERGE_VD,MATCH(G8,DIFFERENTIATION_ID_DIFF,0)))</f>
        <v/>
      </c>
      <c r="H9" s="747" t="str">
        <f>IF(H8="","",INDEX(DIFFERENTIATION_UNMERGE_VD,MATCH(H8,DIFFERENTIATION_ID_DIFF,0)))</f>
        <v>Холодное водоснабжение. Питьевая вода</v>
      </c>
      <c r="I9" s="2065" t="s">
        <v>300</v>
      </c>
      <c r="S9" s="442">
        <v>15</v>
      </c>
    </row>
    <row r="10" spans="1:19" s="1562" customFormat="1" ht="15.75" customHeight="1">
      <c r="A10" s="694"/>
      <c r="C10" s="113"/>
      <c r="D10" s="648"/>
      <c r="E10" s="2288" t="s">
        <v>563</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564</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299</v>
      </c>
      <c r="E12" s="2291"/>
      <c r="F12" s="2291"/>
      <c r="G12" s="817"/>
      <c r="H12" s="817"/>
      <c r="I12" s="2065"/>
      <c r="R12" s="612"/>
      <c r="S12" s="693">
        <v>15</v>
      </c>
    </row>
    <row r="13" spans="1:19" ht="35.65" customHeight="1">
      <c r="C13" s="113"/>
      <c r="D13" s="696" t="s">
        <v>87</v>
      </c>
      <c r="E13" s="695" t="s">
        <v>301</v>
      </c>
      <c r="F13" s="695" t="s">
        <v>565</v>
      </c>
      <c r="G13" s="739" t="s">
        <v>302</v>
      </c>
      <c r="H13" s="691" t="s">
        <v>302</v>
      </c>
      <c r="I13" s="2065"/>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305</v>
      </c>
      <c r="G18" s="623"/>
      <c r="H18" s="623" t="s">
        <v>19</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1117</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299</v>
      </c>
      <c r="E9" s="2154"/>
      <c r="F9" s="2154"/>
      <c r="G9" s="2295" t="s">
        <v>300</v>
      </c>
      <c r="Q9" s="22">
        <v>14</v>
      </c>
    </row>
    <row r="10" spans="1:17" ht="24" customHeight="1">
      <c r="C10" s="35"/>
      <c r="D10" s="44" t="s">
        <v>87</v>
      </c>
      <c r="E10" s="47" t="s">
        <v>301</v>
      </c>
      <c r="F10" s="47" t="s">
        <v>389</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1"/>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305</v>
      </c>
      <c r="G16" s="274"/>
      <c r="Q16" s="22">
        <v>14</v>
      </c>
    </row>
    <row r="17" spans="1:17" ht="14.65" customHeight="1">
      <c r="A17" s="129"/>
      <c r="C17" s="35"/>
      <c r="D17" s="84" t="s">
        <v>1065</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1"/>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109" t="s">
        <v>1125</v>
      </c>
      <c r="I25" s="1551"/>
      <c r="J25" s="1551"/>
      <c r="Q25" s="1558">
        <v>0</v>
      </c>
    </row>
    <row r="26" spans="1:17" s="1562" customFormat="1" ht="22.5" hidden="1" customHeight="1">
      <c r="A26" s="280"/>
      <c r="B26" s="1087"/>
      <c r="C26" s="313"/>
      <c r="D26" s="284"/>
      <c r="E26" s="286" t="s">
        <v>1126</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299</v>
      </c>
      <c r="E18" s="2154"/>
      <c r="F18" s="2154"/>
      <c r="G18" s="2154"/>
      <c r="H18" s="2154"/>
      <c r="I18" s="2295" t="s">
        <v>300</v>
      </c>
      <c r="M18" s="22">
        <v>21</v>
      </c>
    </row>
    <row r="19" spans="1:13" ht="21.95" customHeight="1">
      <c r="C19" s="35"/>
      <c r="D19" s="44" t="s">
        <v>87</v>
      </c>
      <c r="E19" s="47" t="s">
        <v>301</v>
      </c>
      <c r="F19" s="47"/>
      <c r="G19" s="47" t="s">
        <v>302</v>
      </c>
      <c r="H19" s="47" t="s">
        <v>389</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1132</v>
      </c>
      <c r="F21" s="2346"/>
      <c r="G21" s="2346"/>
      <c r="H21" s="234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305</v>
      </c>
      <c r="H24" s="150"/>
      <c r="I24" s="196" t="s">
        <v>630</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323</v>
      </c>
      <c r="E26" s="136"/>
      <c r="F26" s="135"/>
      <c r="G26" s="135" t="s">
        <v>305</v>
      </c>
      <c r="H26" s="150"/>
      <c r="I26" s="2109" t="s">
        <v>1137</v>
      </c>
      <c r="M26" s="22">
        <v>14</v>
      </c>
    </row>
    <row r="27" spans="1:13" ht="15.75" customHeight="1">
      <c r="A27" s="1610" t="s">
        <v>109</v>
      </c>
      <c r="C27" s="35"/>
      <c r="D27" s="48"/>
      <c r="E27" s="140" t="s">
        <v>321</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6"/>
      <c r="G28" s="2346"/>
      <c r="H28" s="2346"/>
      <c r="I28" s="193"/>
      <c r="M28" s="22">
        <v>38</v>
      </c>
    </row>
    <row r="29" spans="1:13" ht="21" customHeight="1">
      <c r="A29" s="1610"/>
      <c r="C29" s="35"/>
      <c r="D29" s="84" t="s">
        <v>753</v>
      </c>
      <c r="E29" s="142" t="s">
        <v>1127</v>
      </c>
      <c r="F29" s="135"/>
      <c r="G29" s="194"/>
      <c r="H29" s="135" t="s">
        <v>305</v>
      </c>
      <c r="I29" s="2109" t="s">
        <v>1138</v>
      </c>
      <c r="M29" s="22">
        <v>20</v>
      </c>
    </row>
    <row r="30" spans="1:13" ht="15.75" customHeight="1">
      <c r="A30" s="1610" t="s">
        <v>110</v>
      </c>
      <c r="C30" s="35"/>
      <c r="D30" s="48"/>
      <c r="E30" s="140" t="s">
        <v>321</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6"/>
      <c r="G31" s="2346"/>
      <c r="H31" s="2346"/>
      <c r="I31" s="193"/>
      <c r="M31" s="22">
        <v>30</v>
      </c>
    </row>
    <row r="32" spans="1:13" ht="27.4" customHeight="1">
      <c r="A32" s="1610"/>
      <c r="C32" s="35"/>
      <c r="D32" s="84" t="s">
        <v>312</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9"/>
      <c r="G32" s="2309"/>
      <c r="H32" s="2309"/>
      <c r="I32" s="193"/>
      <c r="M32" s="22">
        <v>26</v>
      </c>
    </row>
    <row r="33" spans="1:13" ht="14.65" customHeight="1">
      <c r="A33" s="1610"/>
      <c r="C33" s="35"/>
      <c r="D33" s="84" t="s">
        <v>1139</v>
      </c>
      <c r="E33" s="143" t="s">
        <v>1128</v>
      </c>
      <c r="F33" s="135"/>
      <c r="G33" s="194"/>
      <c r="H33" s="135" t="s">
        <v>305</v>
      </c>
      <c r="I33" s="2109" t="s">
        <v>1140</v>
      </c>
      <c r="M33" s="22">
        <v>14</v>
      </c>
    </row>
    <row r="34" spans="1:13" ht="15.75" customHeight="1">
      <c r="A34" s="1610" t="s">
        <v>89</v>
      </c>
      <c r="C34" s="35"/>
      <c r="D34" s="48"/>
      <c r="E34" s="141" t="s">
        <v>321</v>
      </c>
      <c r="F34" s="137"/>
      <c r="G34" s="137"/>
      <c r="H34" s="138"/>
      <c r="I34" s="2111"/>
      <c r="M34" s="22">
        <v>15</v>
      </c>
    </row>
    <row r="35" spans="1:13" ht="25.15" customHeight="1">
      <c r="A35" s="1610"/>
      <c r="C35" s="35"/>
      <c r="D35" s="84" t="s">
        <v>881</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9"/>
      <c r="G35" s="2309"/>
      <c r="H35" s="2309"/>
      <c r="I35" s="193"/>
      <c r="M35" s="22">
        <v>24</v>
      </c>
    </row>
    <row r="36" spans="1:13" ht="14.65" customHeight="1">
      <c r="A36" s="1610"/>
      <c r="C36" s="35"/>
      <c r="D36" s="84" t="s">
        <v>1141</v>
      </c>
      <c r="E36" s="143" t="s">
        <v>1129</v>
      </c>
      <c r="F36" s="135"/>
      <c r="G36" s="194"/>
      <c r="H36" s="135" t="s">
        <v>305</v>
      </c>
      <c r="I36" s="2087" t="s">
        <v>1142</v>
      </c>
      <c r="M36" s="22">
        <v>14</v>
      </c>
    </row>
    <row r="37" spans="1:13" ht="15.75" customHeight="1">
      <c r="A37" s="1610" t="s">
        <v>90</v>
      </c>
      <c r="C37" s="35"/>
      <c r="D37" s="48"/>
      <c r="E37" s="141" t="s">
        <v>321</v>
      </c>
      <c r="F37" s="137"/>
      <c r="G37" s="137"/>
      <c r="H37" s="138"/>
      <c r="I37" s="2087"/>
      <c r="M37" s="22">
        <v>15</v>
      </c>
    </row>
    <row r="38" spans="1:13" ht="27.4" customHeight="1">
      <c r="A38" s="1610"/>
      <c r="C38" s="35"/>
      <c r="D38" s="84" t="s">
        <v>882</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9"/>
      <c r="G38" s="2309"/>
      <c r="H38" s="2309"/>
      <c r="I38" s="193"/>
      <c r="M38" s="22">
        <v>26</v>
      </c>
    </row>
    <row r="39" spans="1:13" ht="14.65" customHeight="1">
      <c r="A39" s="1610"/>
      <c r="C39" s="35"/>
      <c r="D39" s="84" t="s">
        <v>883</v>
      </c>
      <c r="E39" s="143" t="s">
        <v>1130</v>
      </c>
      <c r="F39" s="135"/>
      <c r="G39" s="144"/>
      <c r="H39" s="135" t="s">
        <v>305</v>
      </c>
      <c r="I39" s="2109" t="s">
        <v>1143</v>
      </c>
      <c r="L39" s="92" t="s">
        <v>1131</v>
      </c>
      <c r="M39" s="22">
        <v>14</v>
      </c>
    </row>
    <row r="40" spans="1:13" ht="15.75" customHeight="1">
      <c r="A40" s="1610" t="s">
        <v>111</v>
      </c>
      <c r="C40" s="35"/>
      <c r="D40" s="48"/>
      <c r="E40" s="141" t="s">
        <v>321</v>
      </c>
      <c r="F40" s="137"/>
      <c r="G40" s="137"/>
      <c r="H40" s="138"/>
      <c r="I40" s="2111"/>
      <c r="M40" s="22">
        <v>15</v>
      </c>
    </row>
    <row r="41" spans="1:13" s="1749" customFormat="1" ht="3" customHeight="1">
      <c r="A41" s="1610"/>
      <c r="K41" s="133"/>
      <c r="L41" s="133"/>
      <c r="M41" s="78">
        <v>3</v>
      </c>
    </row>
    <row r="42" spans="1:13" ht="26.25" customHeight="1">
      <c r="D42" s="1608" t="s">
        <v>803</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2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2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2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2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299</v>
      </c>
      <c r="F19" s="2154"/>
      <c r="G19" s="2154"/>
      <c r="H19" s="2154"/>
      <c r="I19" s="2154"/>
      <c r="J19" s="2154"/>
      <c r="K19" s="2154"/>
      <c r="L19" s="2154"/>
      <c r="M19" s="2295" t="s">
        <v>300</v>
      </c>
      <c r="AH19" s="311">
        <v>21</v>
      </c>
    </row>
    <row r="20" spans="1:34" ht="21.95" customHeight="1">
      <c r="D20" s="313"/>
      <c r="E20" s="2210" t="s">
        <v>87</v>
      </c>
      <c r="F20" s="2160" t="s">
        <v>123</v>
      </c>
      <c r="G20" s="2160" t="s">
        <v>124</v>
      </c>
      <c r="H20" s="2292" t="s">
        <v>1147</v>
      </c>
      <c r="I20" s="2293"/>
      <c r="J20" s="2324"/>
      <c r="K20" s="2160" t="s">
        <v>302</v>
      </c>
      <c r="L20" s="2160" t="s">
        <v>389</v>
      </c>
      <c r="M20" s="2295"/>
      <c r="AH20" s="311">
        <v>21</v>
      </c>
    </row>
    <row r="21" spans="1:34" ht="21.95" customHeight="1">
      <c r="D21" s="313"/>
      <c r="E21" s="2212"/>
      <c r="F21" s="2161"/>
      <c r="G21" s="2161"/>
      <c r="H21" s="2159" t="s">
        <v>1148</v>
      </c>
      <c r="I21" s="2173"/>
      <c r="J21" s="47" t="s">
        <v>1149</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109</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305</v>
      </c>
      <c r="L23" s="2346"/>
      <c r="M23" s="1696"/>
      <c r="N23" s="271"/>
      <c r="AH23" s="311">
        <v>19</v>
      </c>
    </row>
    <row r="24" spans="1:34" ht="60.75" hidden="1" customHeight="1">
      <c r="A24" s="1707" t="s">
        <v>156</v>
      </c>
      <c r="B24" s="1707" t="s">
        <v>157</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305</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9"/>
      <c r="E25" s="2149"/>
      <c r="F25" s="2352"/>
      <c r="G25" s="2322"/>
      <c r="H25" s="1427"/>
      <c r="I25" s="588" t="s">
        <v>1145</v>
      </c>
      <c r="J25" s="508"/>
      <c r="K25" s="1427"/>
      <c r="L25" s="151"/>
      <c r="M25" s="2110"/>
      <c r="N25" s="271"/>
      <c r="O25" s="1551"/>
      <c r="P25" s="1551"/>
      <c r="AH25" s="1558">
        <v>0</v>
      </c>
    </row>
    <row r="26" spans="1:34" ht="0.75" hidden="1" customHeight="1">
      <c r="A26" s="1707"/>
      <c r="B26" s="1707"/>
      <c r="C26" s="306" t="s">
        <v>1150</v>
      </c>
      <c r="D26" s="2349"/>
      <c r="E26" s="2149"/>
      <c r="F26" s="2281"/>
      <c r="G26" s="337"/>
      <c r="H26" s="1427"/>
      <c r="I26" s="332"/>
      <c r="J26" s="286"/>
      <c r="K26" s="1427"/>
      <c r="L26" s="138"/>
      <c r="M26" s="2110"/>
      <c r="N26" s="271"/>
      <c r="AH26" s="311">
        <v>0</v>
      </c>
    </row>
    <row r="27" spans="1:34" s="1562" customFormat="1" ht="45" hidden="1" customHeight="1">
      <c r="A27" s="1707" t="s">
        <v>161</v>
      </c>
      <c r="B27" s="1707" t="s">
        <v>162</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305</v>
      </c>
      <c r="M27" s="2110"/>
      <c r="N27" s="271"/>
      <c r="O27" s="1551"/>
      <c r="P27" s="1551"/>
      <c r="AH27" s="1558">
        <v>0</v>
      </c>
    </row>
    <row r="28" spans="1:34" s="1562" customFormat="1" ht="18.75" hidden="1" customHeight="1">
      <c r="A28" s="1707"/>
      <c r="B28" s="1707"/>
      <c r="C28" s="306" t="s">
        <v>1144</v>
      </c>
      <c r="D28" s="2347"/>
      <c r="E28" s="2353"/>
      <c r="F28" s="2354"/>
      <c r="G28" s="2322"/>
      <c r="H28" s="1427"/>
      <c r="I28" s="588" t="s">
        <v>1145</v>
      </c>
      <c r="J28" s="508"/>
      <c r="K28" s="1427"/>
      <c r="L28" s="151"/>
      <c r="M28" s="2110"/>
      <c r="N28" s="271"/>
      <c r="O28" s="1551"/>
      <c r="P28" s="1551"/>
      <c r="AH28" s="1558">
        <v>0</v>
      </c>
    </row>
    <row r="29" spans="1:34" s="1562" customFormat="1" ht="0.75" hidden="1" customHeight="1">
      <c r="A29" s="1707"/>
      <c r="B29" s="1707"/>
      <c r="C29" s="306" t="s">
        <v>1150</v>
      </c>
      <c r="D29" s="2347"/>
      <c r="E29" s="2149"/>
      <c r="F29" s="2281"/>
      <c r="G29" s="337"/>
      <c r="H29" s="1427"/>
      <c r="I29" s="588"/>
      <c r="J29" s="508"/>
      <c r="K29" s="1427"/>
      <c r="L29" s="151"/>
      <c r="M29" s="2110"/>
      <c r="N29" s="271"/>
      <c r="O29" s="1551"/>
      <c r="P29" s="1551"/>
      <c r="AH29" s="1558">
        <v>0</v>
      </c>
    </row>
    <row r="30" spans="1:34" s="1562" customFormat="1" ht="45" hidden="1" customHeight="1">
      <c r="A30" s="1707" t="s">
        <v>168</v>
      </c>
      <c r="B30" s="1707" t="s">
        <v>169</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305</v>
      </c>
      <c r="M30" s="2110"/>
      <c r="N30" s="271"/>
      <c r="O30" s="1551"/>
      <c r="P30" s="1551"/>
      <c r="AH30" s="1558">
        <v>0</v>
      </c>
    </row>
    <row r="31" spans="1:34" s="1562" customFormat="1" ht="18.75" hidden="1" customHeight="1">
      <c r="A31" s="1707"/>
      <c r="B31" s="1707"/>
      <c r="C31" s="306" t="s">
        <v>1144</v>
      </c>
      <c r="D31" s="2347"/>
      <c r="E31" s="2149"/>
      <c r="F31" s="2281"/>
      <c r="G31" s="2322"/>
      <c r="H31" s="1427"/>
      <c r="I31" s="588" t="s">
        <v>1145</v>
      </c>
      <c r="J31" s="508"/>
      <c r="K31" s="1427"/>
      <c r="L31" s="151"/>
      <c r="M31" s="2110"/>
      <c r="N31" s="271"/>
      <c r="O31" s="1551"/>
      <c r="P31" s="1551"/>
      <c r="AH31" s="1558">
        <v>0</v>
      </c>
    </row>
    <row r="32" spans="1:34" s="1562" customFormat="1" ht="0.75" hidden="1" customHeight="1">
      <c r="A32" s="1707"/>
      <c r="B32" s="1707"/>
      <c r="C32" s="306" t="s">
        <v>1150</v>
      </c>
      <c r="D32" s="2347"/>
      <c r="E32" s="2149"/>
      <c r="F32" s="2281"/>
      <c r="G32" s="337"/>
      <c r="H32" s="1427"/>
      <c r="I32" s="588"/>
      <c r="J32" s="508"/>
      <c r="K32" s="1427"/>
      <c r="L32" s="151"/>
      <c r="M32" s="2110"/>
      <c r="N32" s="271"/>
      <c r="O32" s="1551"/>
      <c r="P32" s="1551"/>
      <c r="AH32" s="1558">
        <v>0</v>
      </c>
    </row>
    <row r="33" spans="1:34" s="1562" customFormat="1" ht="45" hidden="1" customHeight="1">
      <c r="A33" s="1707" t="s">
        <v>174</v>
      </c>
      <c r="B33" s="1707" t="s">
        <v>175</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305</v>
      </c>
      <c r="M33" s="2110"/>
      <c r="N33" s="271"/>
      <c r="O33" s="1551"/>
      <c r="P33" s="1551"/>
      <c r="AH33" s="1558">
        <v>0</v>
      </c>
    </row>
    <row r="34" spans="1:34" s="1562" customFormat="1" ht="18.75" hidden="1" customHeight="1">
      <c r="A34" s="1707"/>
      <c r="B34" s="1707"/>
      <c r="C34" s="306" t="s">
        <v>1144</v>
      </c>
      <c r="D34" s="2347"/>
      <c r="E34" s="2149"/>
      <c r="F34" s="2281"/>
      <c r="G34" s="2322"/>
      <c r="H34" s="1427"/>
      <c r="I34" s="588" t="s">
        <v>1145</v>
      </c>
      <c r="J34" s="508"/>
      <c r="K34" s="1427"/>
      <c r="L34" s="151"/>
      <c r="M34" s="2110"/>
      <c r="N34" s="271"/>
      <c r="O34" s="1551"/>
      <c r="P34" s="1551"/>
      <c r="AH34" s="1558">
        <v>0</v>
      </c>
    </row>
    <row r="35" spans="1:34" s="1562" customFormat="1" ht="0.75" hidden="1" customHeight="1">
      <c r="A35" s="1707"/>
      <c r="B35" s="1707"/>
      <c r="C35" s="306" t="s">
        <v>1150</v>
      </c>
      <c r="D35" s="2347"/>
      <c r="E35" s="2149"/>
      <c r="F35" s="2281"/>
      <c r="G35" s="337"/>
      <c r="H35" s="1427"/>
      <c r="I35" s="588"/>
      <c r="J35" s="508"/>
      <c r="K35" s="1427"/>
      <c r="L35" s="151"/>
      <c r="M35" s="2110"/>
      <c r="N35" s="271"/>
      <c r="O35" s="1551"/>
      <c r="P35" s="1551"/>
      <c r="AH35" s="1558">
        <v>0</v>
      </c>
    </row>
    <row r="36" spans="1:34" s="1562" customFormat="1" ht="18.75" hidden="1" customHeight="1">
      <c r="A36" s="1707" t="s">
        <v>180</v>
      </c>
      <c r="B36" s="1707" t="s">
        <v>181</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305</v>
      </c>
      <c r="M36" s="2110"/>
      <c r="N36" s="271"/>
      <c r="O36" s="1551"/>
      <c r="P36" s="1551"/>
      <c r="AH36" s="1558">
        <v>0</v>
      </c>
    </row>
    <row r="37" spans="1:34" s="1562" customFormat="1" ht="18.75" hidden="1" customHeight="1">
      <c r="A37" s="1707"/>
      <c r="B37" s="1707"/>
      <c r="C37" s="306" t="s">
        <v>1144</v>
      </c>
      <c r="D37" s="2347"/>
      <c r="E37" s="2149"/>
      <c r="F37" s="2281"/>
      <c r="G37" s="2322"/>
      <c r="H37" s="1427"/>
      <c r="I37" s="588" t="s">
        <v>1145</v>
      </c>
      <c r="J37" s="508"/>
      <c r="K37" s="1427"/>
      <c r="L37" s="151"/>
      <c r="M37" s="2110"/>
      <c r="N37" s="271"/>
      <c r="O37" s="1551"/>
      <c r="P37" s="1551"/>
      <c r="AH37" s="1558">
        <v>0</v>
      </c>
    </row>
    <row r="38" spans="1:34" s="1562" customFormat="1" ht="0.75" hidden="1" customHeight="1">
      <c r="A38" s="1707"/>
      <c r="B38" s="1707"/>
      <c r="C38" s="306" t="s">
        <v>1150</v>
      </c>
      <c r="D38" s="2347"/>
      <c r="E38" s="2149"/>
      <c r="F38" s="2281"/>
      <c r="G38" s="337"/>
      <c r="H38" s="1427"/>
      <c r="I38" s="588"/>
      <c r="J38" s="508"/>
      <c r="K38" s="1427"/>
      <c r="L38" s="151"/>
      <c r="M38" s="2110"/>
      <c r="N38" s="271"/>
      <c r="O38" s="1551"/>
      <c r="P38" s="1551"/>
      <c r="AH38" s="1558">
        <v>0</v>
      </c>
    </row>
    <row r="39" spans="1:34" s="1562" customFormat="1" ht="18.75" hidden="1" customHeight="1">
      <c r="A39" s="1707" t="s">
        <v>186</v>
      </c>
      <c r="B39" s="1707" t="s">
        <v>187</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305</v>
      </c>
      <c r="M39" s="2110"/>
      <c r="N39" s="271"/>
      <c r="O39" s="1551"/>
      <c r="P39" s="1551"/>
      <c r="AH39" s="1558">
        <v>0</v>
      </c>
    </row>
    <row r="40" spans="1:34" s="1562" customFormat="1" ht="18.75" hidden="1" customHeight="1">
      <c r="A40" s="1707"/>
      <c r="B40" s="1707"/>
      <c r="C40" s="306" t="s">
        <v>1144</v>
      </c>
      <c r="D40" s="2347"/>
      <c r="E40" s="2149"/>
      <c r="F40" s="2281"/>
      <c r="G40" s="2322"/>
      <c r="H40" s="1427"/>
      <c r="I40" s="588" t="s">
        <v>1145</v>
      </c>
      <c r="J40" s="508"/>
      <c r="K40" s="1427"/>
      <c r="L40" s="151"/>
      <c r="M40" s="2110"/>
      <c r="N40" s="271"/>
      <c r="O40" s="1551"/>
      <c r="P40" s="1551"/>
      <c r="AH40" s="1558">
        <v>0</v>
      </c>
    </row>
    <row r="41" spans="1:34" s="1562" customFormat="1" ht="0.75" hidden="1" customHeight="1">
      <c r="A41" s="1707"/>
      <c r="B41" s="1707"/>
      <c r="C41" s="306" t="s">
        <v>1150</v>
      </c>
      <c r="D41" s="2347"/>
      <c r="E41" s="2149"/>
      <c r="F41" s="2281"/>
      <c r="G41" s="337"/>
      <c r="H41" s="1427"/>
      <c r="I41" s="588"/>
      <c r="J41" s="508"/>
      <c r="K41" s="1427"/>
      <c r="L41" s="151"/>
      <c r="M41" s="2110"/>
      <c r="N41" s="271"/>
      <c r="O41" s="1551"/>
      <c r="P41" s="1551"/>
      <c r="AH41" s="1558">
        <v>0</v>
      </c>
    </row>
    <row r="42" spans="1:34" s="1562" customFormat="1" ht="18.75" hidden="1" customHeight="1">
      <c r="A42" s="1707" t="s">
        <v>192</v>
      </c>
      <c r="B42" s="1707" t="s">
        <v>193</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305</v>
      </c>
      <c r="M42" s="2110"/>
      <c r="N42" s="271"/>
      <c r="O42" s="1551"/>
      <c r="P42" s="1551"/>
      <c r="AH42" s="1558">
        <v>0</v>
      </c>
    </row>
    <row r="43" spans="1:34" s="1562" customFormat="1" ht="18.75" hidden="1" customHeight="1">
      <c r="A43" s="1707"/>
      <c r="B43" s="1707"/>
      <c r="C43" s="306" t="s">
        <v>1144</v>
      </c>
      <c r="D43" s="2347"/>
      <c r="E43" s="2149"/>
      <c r="F43" s="2281"/>
      <c r="G43" s="2322"/>
      <c r="H43" s="1427"/>
      <c r="I43" s="588" t="s">
        <v>1145</v>
      </c>
      <c r="J43" s="508"/>
      <c r="K43" s="1427"/>
      <c r="L43" s="151"/>
      <c r="M43" s="2110"/>
      <c r="N43" s="271"/>
      <c r="O43" s="1551"/>
      <c r="P43" s="1551"/>
      <c r="AH43" s="1558">
        <v>0</v>
      </c>
    </row>
    <row r="44" spans="1:34" s="1562" customFormat="1" ht="0.75" hidden="1" customHeight="1">
      <c r="A44" s="1707"/>
      <c r="B44" s="1707"/>
      <c r="C44" s="306" t="s">
        <v>1150</v>
      </c>
      <c r="D44" s="2347"/>
      <c r="E44" s="2149"/>
      <c r="F44" s="2281"/>
      <c r="G44" s="337"/>
      <c r="H44" s="1427"/>
      <c r="I44" s="588"/>
      <c r="J44" s="508"/>
      <c r="K44" s="1427"/>
      <c r="L44" s="151"/>
      <c r="M44" s="2110"/>
      <c r="N44" s="271"/>
      <c r="O44" s="1551"/>
      <c r="P44" s="1551"/>
      <c r="AH44" s="1558">
        <v>0</v>
      </c>
    </row>
    <row r="45" spans="1:34" s="1562" customFormat="1" ht="18.75" hidden="1" customHeight="1">
      <c r="A45" s="1707" t="s">
        <v>198</v>
      </c>
      <c r="B45" s="1707" t="s">
        <v>199</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305</v>
      </c>
      <c r="M45" s="2110"/>
      <c r="N45" s="271"/>
      <c r="O45" s="1551"/>
      <c r="P45" s="1551"/>
      <c r="AH45" s="1558">
        <v>0</v>
      </c>
    </row>
    <row r="46" spans="1:34" s="1562" customFormat="1" ht="18.75" hidden="1" customHeight="1">
      <c r="A46" s="1707"/>
      <c r="B46" s="1707"/>
      <c r="C46" s="306" t="s">
        <v>1144</v>
      </c>
      <c r="D46" s="2347"/>
      <c r="E46" s="2149"/>
      <c r="F46" s="2281"/>
      <c r="G46" s="2322"/>
      <c r="H46" s="1427"/>
      <c r="I46" s="588" t="s">
        <v>1145</v>
      </c>
      <c r="J46" s="508"/>
      <c r="K46" s="1427"/>
      <c r="L46" s="151"/>
      <c r="M46" s="2110"/>
      <c r="N46" s="271"/>
      <c r="O46" s="1551"/>
      <c r="P46" s="1551"/>
      <c r="AH46" s="1558">
        <v>0</v>
      </c>
    </row>
    <row r="47" spans="1:34" s="1562" customFormat="1" ht="0.75" hidden="1" customHeight="1">
      <c r="A47" s="1707"/>
      <c r="B47" s="1707"/>
      <c r="C47" s="306" t="s">
        <v>1150</v>
      </c>
      <c r="D47" s="2347"/>
      <c r="E47" s="2149"/>
      <c r="F47" s="2281"/>
      <c r="G47" s="337"/>
      <c r="H47" s="1427"/>
      <c r="I47" s="588"/>
      <c r="J47" s="508"/>
      <c r="K47" s="1427"/>
      <c r="L47" s="151"/>
      <c r="M47" s="2110"/>
      <c r="N47" s="271"/>
      <c r="O47" s="1551"/>
      <c r="P47" s="1551"/>
      <c r="AH47" s="1558">
        <v>0</v>
      </c>
    </row>
    <row r="48" spans="1:34" s="1562" customFormat="1" ht="18.75" hidden="1" customHeight="1">
      <c r="A48" s="1707" t="s">
        <v>204</v>
      </c>
      <c r="B48" s="1707" t="s">
        <v>205</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305</v>
      </c>
      <c r="M48" s="2110"/>
      <c r="N48" s="271"/>
      <c r="O48" s="1551"/>
      <c r="P48" s="1551"/>
      <c r="AH48" s="1558">
        <v>0</v>
      </c>
    </row>
    <row r="49" spans="1:34" s="1562" customFormat="1" ht="18.75" hidden="1" customHeight="1">
      <c r="A49" s="1707"/>
      <c r="B49" s="1707"/>
      <c r="C49" s="306" t="s">
        <v>1144</v>
      </c>
      <c r="D49" s="2347"/>
      <c r="E49" s="2149"/>
      <c r="F49" s="2281"/>
      <c r="G49" s="2322"/>
      <c r="H49" s="1427"/>
      <c r="I49" s="588" t="s">
        <v>1145</v>
      </c>
      <c r="J49" s="508"/>
      <c r="K49" s="1427"/>
      <c r="L49" s="151"/>
      <c r="M49" s="2110"/>
      <c r="N49" s="271"/>
      <c r="O49" s="1551"/>
      <c r="P49" s="1551"/>
      <c r="AH49" s="1558">
        <v>0</v>
      </c>
    </row>
    <row r="50" spans="1:34" s="1562" customFormat="1" ht="0.75" hidden="1" customHeight="1">
      <c r="A50" s="1707"/>
      <c r="B50" s="1707"/>
      <c r="C50" s="306" t="s">
        <v>1150</v>
      </c>
      <c r="D50" s="2347"/>
      <c r="E50" s="2149"/>
      <c r="F50" s="2281"/>
      <c r="G50" s="337"/>
      <c r="H50" s="1427"/>
      <c r="I50" s="588"/>
      <c r="J50" s="508"/>
      <c r="K50" s="1427"/>
      <c r="L50" s="151"/>
      <c r="M50" s="2110"/>
      <c r="N50" s="271"/>
      <c r="O50" s="1551"/>
      <c r="P50" s="1551"/>
      <c r="AH50" s="1558">
        <v>0</v>
      </c>
    </row>
    <row r="51" spans="1:34" s="1562" customFormat="1" ht="18.75" hidden="1" customHeight="1">
      <c r="A51" s="1707" t="s">
        <v>224</v>
      </c>
      <c r="B51" s="1707" t="s">
        <v>225</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305</v>
      </c>
      <c r="M51" s="2110"/>
      <c r="N51" s="271"/>
      <c r="O51" s="1551"/>
      <c r="P51" s="1551"/>
      <c r="AH51" s="1558">
        <v>0</v>
      </c>
    </row>
    <row r="52" spans="1:34" s="1562" customFormat="1" ht="18.75" hidden="1" customHeight="1">
      <c r="A52" s="1707"/>
      <c r="B52" s="1707"/>
      <c r="C52" s="306" t="s">
        <v>1144</v>
      </c>
      <c r="D52" s="2347"/>
      <c r="E52" s="2149"/>
      <c r="F52" s="2281"/>
      <c r="G52" s="2322"/>
      <c r="H52" s="1427"/>
      <c r="I52" s="588" t="s">
        <v>1145</v>
      </c>
      <c r="J52" s="508"/>
      <c r="K52" s="1427"/>
      <c r="L52" s="151"/>
      <c r="M52" s="2110"/>
      <c r="N52" s="271"/>
      <c r="O52" s="1551"/>
      <c r="P52" s="1551"/>
      <c r="AH52" s="1558">
        <v>0</v>
      </c>
    </row>
    <row r="53" spans="1:34" s="1562" customFormat="1" ht="0.75" hidden="1" customHeight="1">
      <c r="A53" s="1707"/>
      <c r="B53" s="1707"/>
      <c r="C53" s="306" t="s">
        <v>1150</v>
      </c>
      <c r="D53" s="2347"/>
      <c r="E53" s="2149"/>
      <c r="F53" s="2281"/>
      <c r="G53" s="337"/>
      <c r="H53" s="1427"/>
      <c r="I53" s="588"/>
      <c r="J53" s="508"/>
      <c r="K53" s="1427"/>
      <c r="L53" s="151"/>
      <c r="M53" s="2110"/>
      <c r="N53" s="271"/>
      <c r="O53" s="1551"/>
      <c r="P53" s="1551"/>
      <c r="AH53" s="1558">
        <v>0</v>
      </c>
    </row>
    <row r="54" spans="1:34" s="1562" customFormat="1" ht="18.75" hidden="1" customHeight="1">
      <c r="A54" s="1707" t="s">
        <v>229</v>
      </c>
      <c r="B54" s="1707" t="s">
        <v>230</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305</v>
      </c>
      <c r="M54" s="2110"/>
      <c r="N54" s="271"/>
      <c r="O54" s="1551"/>
      <c r="P54" s="1551"/>
      <c r="AH54" s="1558">
        <v>0</v>
      </c>
    </row>
    <row r="55" spans="1:34" s="1562" customFormat="1" ht="18.75" hidden="1" customHeight="1">
      <c r="A55" s="1707"/>
      <c r="B55" s="1707"/>
      <c r="C55" s="306" t="s">
        <v>1144</v>
      </c>
      <c r="D55" s="2347"/>
      <c r="E55" s="2149"/>
      <c r="F55" s="2281"/>
      <c r="G55" s="2322"/>
      <c r="H55" s="1427"/>
      <c r="I55" s="588" t="s">
        <v>1145</v>
      </c>
      <c r="J55" s="508"/>
      <c r="K55" s="1427"/>
      <c r="L55" s="151"/>
      <c r="M55" s="2110"/>
      <c r="N55" s="271"/>
      <c r="O55" s="1551"/>
      <c r="P55" s="1551"/>
      <c r="AH55" s="1558">
        <v>0</v>
      </c>
    </row>
    <row r="56" spans="1:34" s="1562" customFormat="1" ht="0.75" hidden="1" customHeight="1">
      <c r="A56" s="1707"/>
      <c r="B56" s="1707"/>
      <c r="C56" s="306" t="s">
        <v>1150</v>
      </c>
      <c r="D56" s="2347"/>
      <c r="E56" s="2149"/>
      <c r="F56" s="2281"/>
      <c r="G56" s="337"/>
      <c r="H56" s="1427"/>
      <c r="I56" s="588"/>
      <c r="J56" s="508"/>
      <c r="K56" s="1427"/>
      <c r="L56" s="151"/>
      <c r="M56" s="2110"/>
      <c r="N56" s="271"/>
      <c r="O56" s="1551"/>
      <c r="P56" s="1551"/>
      <c r="AH56" s="1558">
        <v>0</v>
      </c>
    </row>
    <row r="57" spans="1:34" s="1562" customFormat="1" ht="18.75" hidden="1" customHeight="1">
      <c r="A57" s="1707" t="s">
        <v>234</v>
      </c>
      <c r="B57" s="1707" t="s">
        <v>235</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305</v>
      </c>
      <c r="M57" s="2110"/>
      <c r="N57" s="271"/>
      <c r="O57" s="1551"/>
      <c r="P57" s="1551"/>
      <c r="AH57" s="1558">
        <v>0</v>
      </c>
    </row>
    <row r="58" spans="1:34" s="1562" customFormat="1" ht="18.75" hidden="1" customHeight="1">
      <c r="A58" s="1707"/>
      <c r="B58" s="1707"/>
      <c r="C58" s="306" t="s">
        <v>1144</v>
      </c>
      <c r="D58" s="2347"/>
      <c r="E58" s="2149"/>
      <c r="F58" s="2281"/>
      <c r="G58" s="2322"/>
      <c r="H58" s="1427"/>
      <c r="I58" s="588" t="s">
        <v>1145</v>
      </c>
      <c r="J58" s="508"/>
      <c r="K58" s="1427"/>
      <c r="L58" s="151"/>
      <c r="M58" s="2110"/>
      <c r="N58" s="271"/>
      <c r="O58" s="1551"/>
      <c r="P58" s="1551"/>
      <c r="AH58" s="1558">
        <v>0</v>
      </c>
    </row>
    <row r="59" spans="1:34" s="1562" customFormat="1" ht="0.75" hidden="1" customHeight="1">
      <c r="A59" s="1707"/>
      <c r="B59" s="1707"/>
      <c r="C59" s="306" t="s">
        <v>1150</v>
      </c>
      <c r="D59" s="2347"/>
      <c r="E59" s="2149"/>
      <c r="F59" s="2281"/>
      <c r="G59" s="337"/>
      <c r="H59" s="1427"/>
      <c r="I59" s="588"/>
      <c r="J59" s="508"/>
      <c r="K59" s="1427"/>
      <c r="L59" s="151"/>
      <c r="M59" s="2110"/>
      <c r="N59" s="271"/>
      <c r="O59" s="1551"/>
      <c r="P59" s="1551"/>
      <c r="AH59" s="1558">
        <v>0</v>
      </c>
    </row>
    <row r="60" spans="1:34" s="1562" customFormat="1" ht="18.75" hidden="1" customHeight="1">
      <c r="A60" s="1707" t="s">
        <v>239</v>
      </c>
      <c r="B60" s="1707" t="s">
        <v>240</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305</v>
      </c>
      <c r="M60" s="2110"/>
      <c r="N60" s="271"/>
      <c r="O60" s="1551"/>
      <c r="P60" s="1551"/>
      <c r="AH60" s="1558">
        <v>0</v>
      </c>
    </row>
    <row r="61" spans="1:34" s="1562" customFormat="1" ht="18.75" hidden="1" customHeight="1">
      <c r="A61" s="1707"/>
      <c r="B61" s="1707"/>
      <c r="C61" s="306" t="s">
        <v>1144</v>
      </c>
      <c r="D61" s="2347"/>
      <c r="E61" s="2149"/>
      <c r="F61" s="2281"/>
      <c r="G61" s="2322"/>
      <c r="H61" s="1427"/>
      <c r="I61" s="588" t="s">
        <v>1145</v>
      </c>
      <c r="J61" s="508"/>
      <c r="K61" s="1427"/>
      <c r="L61" s="151"/>
      <c r="M61" s="2110"/>
      <c r="N61" s="271"/>
      <c r="O61" s="1551"/>
      <c r="P61" s="1551"/>
      <c r="AH61" s="1558">
        <v>0</v>
      </c>
    </row>
    <row r="62" spans="1:34" s="1562" customFormat="1" ht="0.75" hidden="1" customHeight="1">
      <c r="A62" s="1707"/>
      <c r="B62" s="1707"/>
      <c r="C62" s="306" t="s">
        <v>1150</v>
      </c>
      <c r="D62" s="2347"/>
      <c r="E62" s="2149"/>
      <c r="F62" s="2281"/>
      <c r="G62" s="337"/>
      <c r="H62" s="1427"/>
      <c r="I62" s="588"/>
      <c r="J62" s="508"/>
      <c r="K62" s="1427"/>
      <c r="L62" s="151"/>
      <c r="M62" s="2110"/>
      <c r="N62" s="271"/>
      <c r="O62" s="1551"/>
      <c r="P62" s="1551"/>
      <c r="AH62" s="1558">
        <v>0</v>
      </c>
    </row>
    <row r="63" spans="1:34" s="1562" customFormat="1" ht="18.75" hidden="1" customHeight="1">
      <c r="A63" s="1707" t="s">
        <v>244</v>
      </c>
      <c r="B63" s="1707" t="s">
        <v>245</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305</v>
      </c>
      <c r="M63" s="2110"/>
      <c r="N63" s="271"/>
      <c r="O63" s="1551"/>
      <c r="P63" s="1551"/>
      <c r="AH63" s="1558">
        <v>0</v>
      </c>
    </row>
    <row r="64" spans="1:34" s="1562" customFormat="1" ht="18.75" hidden="1" customHeight="1">
      <c r="A64" s="1707"/>
      <c r="B64" s="1707"/>
      <c r="C64" s="306" t="s">
        <v>1144</v>
      </c>
      <c r="D64" s="2347"/>
      <c r="E64" s="2149"/>
      <c r="F64" s="2281"/>
      <c r="G64" s="2322"/>
      <c r="H64" s="1427"/>
      <c r="I64" s="588" t="s">
        <v>1145</v>
      </c>
      <c r="J64" s="508"/>
      <c r="K64" s="1427"/>
      <c r="L64" s="151"/>
      <c r="M64" s="2110"/>
      <c r="N64" s="271"/>
      <c r="O64" s="1551"/>
      <c r="P64" s="1551"/>
      <c r="AH64" s="1558">
        <v>0</v>
      </c>
    </row>
    <row r="65" spans="1:34" s="1562" customFormat="1" ht="0.75" hidden="1" customHeight="1">
      <c r="A65" s="1707"/>
      <c r="B65" s="1707"/>
      <c r="C65" s="306" t="s">
        <v>1150</v>
      </c>
      <c r="D65" s="2347"/>
      <c r="E65" s="2149"/>
      <c r="F65" s="2281"/>
      <c r="G65" s="337"/>
      <c r="H65" s="1427"/>
      <c r="I65" s="588"/>
      <c r="J65" s="508"/>
      <c r="K65" s="1427"/>
      <c r="L65" s="151"/>
      <c r="M65" s="2110"/>
      <c r="N65" s="271"/>
      <c r="O65" s="1551"/>
      <c r="P65" s="1551"/>
      <c r="AH65" s="1558">
        <v>0</v>
      </c>
    </row>
    <row r="66" spans="1:34" s="1562" customFormat="1" ht="18.75" hidden="1" customHeight="1">
      <c r="A66" s="1707" t="s">
        <v>249</v>
      </c>
      <c r="B66" s="1707" t="s">
        <v>250</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305</v>
      </c>
      <c r="M66" s="2110"/>
      <c r="N66" s="271"/>
      <c r="O66" s="1551"/>
      <c r="P66" s="1551"/>
      <c r="AH66" s="1558">
        <v>0</v>
      </c>
    </row>
    <row r="67" spans="1:34" s="1562" customFormat="1" ht="18.75" hidden="1" customHeight="1">
      <c r="A67" s="1707"/>
      <c r="B67" s="1707"/>
      <c r="C67" s="306" t="s">
        <v>1144</v>
      </c>
      <c r="D67" s="2347"/>
      <c r="E67" s="2149"/>
      <c r="F67" s="2281"/>
      <c r="G67" s="2322"/>
      <c r="H67" s="1427"/>
      <c r="I67" s="588" t="s">
        <v>1145</v>
      </c>
      <c r="J67" s="508"/>
      <c r="K67" s="1427"/>
      <c r="L67" s="151"/>
      <c r="M67" s="2110"/>
      <c r="N67" s="271"/>
      <c r="O67" s="1551"/>
      <c r="P67" s="1551"/>
      <c r="AH67" s="1558">
        <v>0</v>
      </c>
    </row>
    <row r="68" spans="1:34" s="1562" customFormat="1" ht="0.75" hidden="1" customHeight="1">
      <c r="A68" s="1707"/>
      <c r="B68" s="1707"/>
      <c r="C68" s="306" t="s">
        <v>1150</v>
      </c>
      <c r="D68" s="2347"/>
      <c r="E68" s="2149"/>
      <c r="F68" s="2281"/>
      <c r="G68" s="337"/>
      <c r="H68" s="1427"/>
      <c r="I68" s="588"/>
      <c r="J68" s="508"/>
      <c r="K68" s="1427"/>
      <c r="L68" s="151"/>
      <c r="M68" s="2110"/>
      <c r="N68" s="271"/>
      <c r="O68" s="1551"/>
      <c r="P68" s="1551"/>
      <c r="AH68" s="1558">
        <v>0</v>
      </c>
    </row>
    <row r="69" spans="1:34" s="1562" customFormat="1" ht="18.75" hidden="1" customHeight="1">
      <c r="A69" s="1707" t="s">
        <v>254</v>
      </c>
      <c r="B69" s="1707" t="s">
        <v>255</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305</v>
      </c>
      <c r="M69" s="2110"/>
      <c r="N69" s="271"/>
      <c r="O69" s="1551"/>
      <c r="P69" s="1551"/>
      <c r="AH69" s="1558">
        <v>0</v>
      </c>
    </row>
    <row r="70" spans="1:34" s="1562" customFormat="1" ht="18.75" hidden="1" customHeight="1">
      <c r="A70" s="1707"/>
      <c r="B70" s="1707"/>
      <c r="C70" s="306" t="s">
        <v>1144</v>
      </c>
      <c r="D70" s="2347"/>
      <c r="E70" s="2149"/>
      <c r="F70" s="2281"/>
      <c r="G70" s="2322"/>
      <c r="H70" s="1427"/>
      <c r="I70" s="588" t="s">
        <v>1145</v>
      </c>
      <c r="J70" s="508"/>
      <c r="K70" s="1427"/>
      <c r="L70" s="151"/>
      <c r="M70" s="2110"/>
      <c r="N70" s="271"/>
      <c r="O70" s="1551"/>
      <c r="P70" s="1551"/>
      <c r="AH70" s="1558">
        <v>0</v>
      </c>
    </row>
    <row r="71" spans="1:34" s="1562" customFormat="1" ht="0.75" hidden="1" customHeight="1">
      <c r="A71" s="1707"/>
      <c r="B71" s="1707"/>
      <c r="C71" s="306" t="s">
        <v>1150</v>
      </c>
      <c r="D71" s="2347"/>
      <c r="E71" s="2149"/>
      <c r="F71" s="2281"/>
      <c r="G71" s="337"/>
      <c r="H71" s="1427"/>
      <c r="I71" s="588"/>
      <c r="J71" s="508"/>
      <c r="K71" s="1427"/>
      <c r="L71" s="151"/>
      <c r="M71" s="2110"/>
      <c r="N71" s="271"/>
      <c r="O71" s="1551"/>
      <c r="P71" s="1551"/>
      <c r="AH71" s="1558">
        <v>0</v>
      </c>
    </row>
    <row r="72" spans="1:34" s="1562" customFormat="1" ht="18.75" hidden="1" customHeight="1">
      <c r="A72" s="1707" t="s">
        <v>259</v>
      </c>
      <c r="B72" s="1707" t="s">
        <v>260</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305</v>
      </c>
      <c r="M72" s="2110"/>
      <c r="N72" s="271"/>
      <c r="O72" s="1551"/>
      <c r="P72" s="1551"/>
      <c r="AH72" s="1558">
        <v>0</v>
      </c>
    </row>
    <row r="73" spans="1:34" s="1562" customFormat="1" ht="18.75" hidden="1" customHeight="1">
      <c r="A73" s="1707"/>
      <c r="B73" s="1707"/>
      <c r="C73" s="306" t="s">
        <v>1144</v>
      </c>
      <c r="D73" s="2347"/>
      <c r="E73" s="2149"/>
      <c r="F73" s="2281"/>
      <c r="G73" s="2322"/>
      <c r="H73" s="1427"/>
      <c r="I73" s="588" t="s">
        <v>1145</v>
      </c>
      <c r="J73" s="508"/>
      <c r="K73" s="1427"/>
      <c r="L73" s="151"/>
      <c r="M73" s="2110"/>
      <c r="N73" s="271"/>
      <c r="O73" s="1551"/>
      <c r="P73" s="1551"/>
      <c r="AH73" s="1558">
        <v>0</v>
      </c>
    </row>
    <row r="74" spans="1:34" s="1562" customFormat="1" ht="0.75" hidden="1" customHeight="1">
      <c r="A74" s="1707"/>
      <c r="B74" s="1707"/>
      <c r="C74" s="306" t="s">
        <v>1150</v>
      </c>
      <c r="D74" s="2347"/>
      <c r="E74" s="2149"/>
      <c r="F74" s="2281"/>
      <c r="G74" s="337"/>
      <c r="H74" s="1427"/>
      <c r="I74" s="588"/>
      <c r="J74" s="508"/>
      <c r="K74" s="1427"/>
      <c r="L74" s="151"/>
      <c r="M74" s="2110"/>
      <c r="N74" s="271"/>
      <c r="O74" s="1551"/>
      <c r="P74" s="1551"/>
      <c r="AH74" s="1558">
        <v>0</v>
      </c>
    </row>
    <row r="75" spans="1:34" s="1562" customFormat="1" ht="18.75" hidden="1" customHeight="1">
      <c r="A75" s="1707" t="s">
        <v>264</v>
      </c>
      <c r="B75" s="1707" t="s">
        <v>265</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305</v>
      </c>
      <c r="M75" s="2110"/>
      <c r="N75" s="271"/>
      <c r="O75" s="1551"/>
      <c r="P75" s="1551"/>
      <c r="AH75" s="1558">
        <v>0</v>
      </c>
    </row>
    <row r="76" spans="1:34" s="1562" customFormat="1" ht="18.75" hidden="1" customHeight="1">
      <c r="A76" s="1707"/>
      <c r="B76" s="1707"/>
      <c r="C76" s="306" t="s">
        <v>1144</v>
      </c>
      <c r="D76" s="2347"/>
      <c r="E76" s="2149"/>
      <c r="F76" s="2281"/>
      <c r="G76" s="2322"/>
      <c r="H76" s="1427"/>
      <c r="I76" s="588" t="s">
        <v>1145</v>
      </c>
      <c r="J76" s="508"/>
      <c r="K76" s="1427"/>
      <c r="L76" s="151"/>
      <c r="M76" s="2110"/>
      <c r="N76" s="271"/>
      <c r="O76" s="1551"/>
      <c r="P76" s="1551"/>
      <c r="AH76" s="1558">
        <v>0</v>
      </c>
    </row>
    <row r="77" spans="1:34" s="1562" customFormat="1" ht="0.75" hidden="1" customHeight="1">
      <c r="A77" s="1707"/>
      <c r="B77" s="1707"/>
      <c r="C77" s="306" t="s">
        <v>1150</v>
      </c>
      <c r="D77" s="2347"/>
      <c r="E77" s="2149"/>
      <c r="F77" s="2281"/>
      <c r="G77" s="337"/>
      <c r="H77" s="1427"/>
      <c r="I77" s="588"/>
      <c r="J77" s="508"/>
      <c r="K77" s="1427"/>
      <c r="L77" s="151"/>
      <c r="M77" s="2110"/>
      <c r="N77" s="271"/>
      <c r="O77" s="1551"/>
      <c r="P77" s="1551"/>
      <c r="AH77" s="1558">
        <v>0</v>
      </c>
    </row>
    <row r="78" spans="1:34" s="1562" customFormat="1" ht="18.75" hidden="1" customHeight="1">
      <c r="A78" s="1707" t="s">
        <v>269</v>
      </c>
      <c r="B78" s="1707" t="s">
        <v>270</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305</v>
      </c>
      <c r="M78" s="2110"/>
      <c r="N78" s="271"/>
      <c r="O78" s="1551"/>
      <c r="P78" s="1551"/>
      <c r="AH78" s="1558">
        <v>0</v>
      </c>
    </row>
    <row r="79" spans="1:34" s="1562" customFormat="1" ht="18.75" hidden="1" customHeight="1">
      <c r="A79" s="1707"/>
      <c r="B79" s="1707"/>
      <c r="C79" s="306" t="s">
        <v>1144</v>
      </c>
      <c r="D79" s="2347"/>
      <c r="E79" s="2149"/>
      <c r="F79" s="2281"/>
      <c r="G79" s="2322"/>
      <c r="H79" s="1427"/>
      <c r="I79" s="588" t="s">
        <v>1145</v>
      </c>
      <c r="J79" s="508"/>
      <c r="K79" s="1427"/>
      <c r="L79" s="151"/>
      <c r="M79" s="2110"/>
      <c r="N79" s="271"/>
      <c r="O79" s="1551"/>
      <c r="P79" s="1551"/>
      <c r="AH79" s="1558">
        <v>0</v>
      </c>
    </row>
    <row r="80" spans="1:34" s="1562" customFormat="1" ht="0.75" hidden="1" customHeight="1">
      <c r="A80" s="1707"/>
      <c r="B80" s="1707"/>
      <c r="C80" s="306" t="s">
        <v>1150</v>
      </c>
      <c r="D80" s="2347"/>
      <c r="E80" s="2149"/>
      <c r="F80" s="2281"/>
      <c r="G80" s="337"/>
      <c r="H80" s="1427"/>
      <c r="I80" s="588"/>
      <c r="J80" s="508"/>
      <c r="K80" s="1427"/>
      <c r="L80" s="151"/>
      <c r="M80" s="2110"/>
      <c r="N80" s="271"/>
      <c r="O80" s="1551"/>
      <c r="P80" s="1551"/>
      <c r="AH80" s="1558">
        <v>0</v>
      </c>
    </row>
    <row r="81" spans="1:34" s="1562" customFormat="1" ht="18.75" hidden="1" customHeight="1">
      <c r="A81" s="1707" t="s">
        <v>274</v>
      </c>
      <c r="B81" s="1707" t="s">
        <v>275</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305</v>
      </c>
      <c r="M81" s="2110"/>
      <c r="N81" s="271"/>
      <c r="O81" s="1551"/>
      <c r="P81" s="1551"/>
      <c r="AH81" s="1558">
        <v>0</v>
      </c>
    </row>
    <row r="82" spans="1:34" s="1562" customFormat="1" ht="18.75" hidden="1" customHeight="1">
      <c r="A82" s="1707"/>
      <c r="B82" s="1707"/>
      <c r="C82" s="306" t="s">
        <v>1144</v>
      </c>
      <c r="D82" s="2347"/>
      <c r="E82" s="2149"/>
      <c r="F82" s="2281"/>
      <c r="G82" s="2322"/>
      <c r="H82" s="1427"/>
      <c r="I82" s="588" t="s">
        <v>1145</v>
      </c>
      <c r="J82" s="508"/>
      <c r="K82" s="1427"/>
      <c r="L82" s="151"/>
      <c r="M82" s="2110"/>
      <c r="N82" s="271"/>
      <c r="O82" s="1551"/>
      <c r="P82" s="1551"/>
      <c r="AH82" s="1558">
        <v>0</v>
      </c>
    </row>
    <row r="83" spans="1:34" s="1562" customFormat="1" ht="1.1499999999999999" customHeight="1">
      <c r="A83" s="1707"/>
      <c r="B83" s="1707"/>
      <c r="C83" s="306" t="s">
        <v>1150</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110</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6"/>
      <c r="H84" s="2346"/>
      <c r="I84" s="2346"/>
      <c r="J84" s="2346"/>
      <c r="K84" s="2346"/>
      <c r="L84" s="2346"/>
      <c r="M84" s="234"/>
      <c r="N84" s="271"/>
      <c r="AH84" s="311">
        <v>19</v>
      </c>
    </row>
    <row r="85" spans="1:34" ht="35.65" customHeight="1">
      <c r="A85" s="1707"/>
      <c r="B85" s="1707"/>
      <c r="D85" s="313"/>
      <c r="E85" s="336"/>
      <c r="F85" s="135" t="s">
        <v>305</v>
      </c>
      <c r="G85" s="135" t="s">
        <v>305</v>
      </c>
      <c r="H85" s="2159" t="s">
        <v>305</v>
      </c>
      <c r="I85" s="2173"/>
      <c r="J85" s="135" t="s">
        <v>305</v>
      </c>
      <c r="K85" s="135" t="s">
        <v>305</v>
      </c>
      <c r="L85" s="338"/>
      <c r="M85" s="282" t="s">
        <v>1151</v>
      </c>
      <c r="N85" s="271"/>
      <c r="AH85" s="311">
        <v>34</v>
      </c>
    </row>
    <row r="86" spans="1:34" ht="19.899999999999999" customHeight="1">
      <c r="A86" s="1707"/>
      <c r="B86" s="1707"/>
      <c r="D86" s="313"/>
      <c r="E86" s="84" t="s">
        <v>89</v>
      </c>
      <c r="F86" s="2346" t="s">
        <v>1152</v>
      </c>
      <c r="G86" s="2346"/>
      <c r="H86" s="2346"/>
      <c r="I86" s="2346"/>
      <c r="J86" s="2346"/>
      <c r="K86" s="2346"/>
      <c r="L86" s="2346"/>
      <c r="M86" s="234"/>
      <c r="N86" s="271"/>
      <c r="AH86" s="311">
        <v>19</v>
      </c>
    </row>
    <row r="87" spans="1:34" s="1562" customFormat="1" ht="60.75" hidden="1" customHeight="1">
      <c r="A87" s="1707" t="s">
        <v>156</v>
      </c>
      <c r="B87" s="1707" t="s">
        <v>157</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305</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7"/>
      <c r="E88" s="2149"/>
      <c r="F88" s="2281"/>
      <c r="G88" s="2322"/>
      <c r="H88" s="1427"/>
      <c r="I88" s="588" t="s">
        <v>1145</v>
      </c>
      <c r="J88" s="508"/>
      <c r="K88" s="1427"/>
      <c r="L88" s="151"/>
      <c r="M88" s="2110"/>
      <c r="N88" s="271"/>
      <c r="O88" s="1551"/>
      <c r="P88" s="1551"/>
      <c r="AH88" s="1558">
        <v>0</v>
      </c>
    </row>
    <row r="89" spans="1:34" s="1562" customFormat="1" ht="0.75" hidden="1" customHeight="1">
      <c r="A89" s="1707"/>
      <c r="B89" s="1707"/>
      <c r="C89" s="306" t="s">
        <v>1153</v>
      </c>
      <c r="D89" s="2347"/>
      <c r="E89" s="2149"/>
      <c r="F89" s="2281"/>
      <c r="G89" s="337"/>
      <c r="H89" s="1427"/>
      <c r="I89" s="588"/>
      <c r="J89" s="508"/>
      <c r="K89" s="1427"/>
      <c r="L89" s="151"/>
      <c r="M89" s="2110"/>
      <c r="N89" s="271"/>
      <c r="O89" s="1551"/>
      <c r="P89" s="1551"/>
      <c r="AH89" s="1558">
        <v>0</v>
      </c>
    </row>
    <row r="90" spans="1:34" s="1562" customFormat="1" ht="45" hidden="1" customHeight="1">
      <c r="A90" s="1707" t="s">
        <v>161</v>
      </c>
      <c r="B90" s="1707" t="s">
        <v>162</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305</v>
      </c>
      <c r="M90" s="2111"/>
      <c r="N90" s="271"/>
      <c r="O90" s="1551"/>
      <c r="P90" s="1551"/>
      <c r="AH90" s="1558">
        <v>0</v>
      </c>
    </row>
    <row r="91" spans="1:34" s="1562" customFormat="1" ht="18.75" hidden="1" customHeight="1">
      <c r="A91" s="1707"/>
      <c r="B91" s="1707"/>
      <c r="C91" s="306" t="s">
        <v>1146</v>
      </c>
      <c r="D91" s="2347"/>
      <c r="E91" s="2149"/>
      <c r="F91" s="2281"/>
      <c r="G91" s="2322"/>
      <c r="H91" s="1427"/>
      <c r="I91" s="588" t="s">
        <v>1145</v>
      </c>
      <c r="J91" s="508"/>
      <c r="K91" s="1427"/>
      <c r="L91" s="151"/>
      <c r="M91" s="1787"/>
      <c r="N91" s="271"/>
      <c r="O91" s="1551"/>
      <c r="P91" s="1551"/>
      <c r="AH91" s="1558">
        <v>0</v>
      </c>
    </row>
    <row r="92" spans="1:34" s="1562" customFormat="1" ht="0.75" hidden="1" customHeight="1">
      <c r="A92" s="1707"/>
      <c r="B92" s="1707"/>
      <c r="C92" s="306" t="s">
        <v>1153</v>
      </c>
      <c r="D92" s="2347"/>
      <c r="E92" s="2149"/>
      <c r="F92" s="2281"/>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47"/>
      <c r="E94" s="2149"/>
      <c r="F94" s="2281"/>
      <c r="G94" s="2322"/>
      <c r="H94" s="1427"/>
      <c r="I94" s="588" t="s">
        <v>1145</v>
      </c>
      <c r="J94" s="508"/>
      <c r="K94" s="1427"/>
      <c r="L94" s="151"/>
      <c r="M94" s="278"/>
      <c r="N94" s="271"/>
      <c r="O94" s="1551"/>
      <c r="P94" s="1551"/>
      <c r="AH94" s="1558">
        <v>0</v>
      </c>
    </row>
    <row r="95" spans="1:34" s="1562" customFormat="1" ht="0.75" hidden="1" customHeight="1">
      <c r="A95" s="1707"/>
      <c r="B95" s="1707"/>
      <c r="C95" s="306" t="s">
        <v>1153</v>
      </c>
      <c r="D95" s="2347"/>
      <c r="E95" s="2149"/>
      <c r="F95" s="2281"/>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47"/>
      <c r="E97" s="2149"/>
      <c r="F97" s="2281"/>
      <c r="G97" s="2322"/>
      <c r="H97" s="1427"/>
      <c r="I97" s="588" t="s">
        <v>1145</v>
      </c>
      <c r="J97" s="508"/>
      <c r="K97" s="1427"/>
      <c r="L97" s="151"/>
      <c r="M97" s="278"/>
      <c r="N97" s="271"/>
      <c r="O97" s="1551"/>
      <c r="P97" s="1551"/>
      <c r="AH97" s="1558">
        <v>0</v>
      </c>
    </row>
    <row r="98" spans="1:34" s="1562" customFormat="1" ht="0.75" hidden="1" customHeight="1">
      <c r="A98" s="1707"/>
      <c r="B98" s="1707"/>
      <c r="C98" s="306" t="s">
        <v>1153</v>
      </c>
      <c r="D98" s="2347"/>
      <c r="E98" s="2149"/>
      <c r="F98" s="2281"/>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47"/>
      <c r="E100" s="2149"/>
      <c r="F100" s="2281"/>
      <c r="G100" s="232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47"/>
      <c r="E103" s="2149"/>
      <c r="F103" s="2281"/>
      <c r="G103" s="232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47"/>
      <c r="E106" s="2149"/>
      <c r="F106" s="2281"/>
      <c r="G106" s="232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47"/>
      <c r="E109" s="2149"/>
      <c r="F109" s="2281"/>
      <c r="G109" s="232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47"/>
      <c r="E112" s="2149"/>
      <c r="F112" s="2281"/>
      <c r="G112" s="232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47"/>
      <c r="E115" s="2149"/>
      <c r="F115" s="2281"/>
      <c r="G115" s="232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47"/>
      <c r="E118" s="2149"/>
      <c r="F118" s="2281"/>
      <c r="G118" s="232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47"/>
      <c r="E121" s="2149"/>
      <c r="F121" s="2281"/>
      <c r="G121" s="232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47"/>
      <c r="E124" s="2149"/>
      <c r="F124" s="2281"/>
      <c r="G124" s="232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47"/>
      <c r="E127" s="2149"/>
      <c r="F127" s="2281"/>
      <c r="G127" s="232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47"/>
      <c r="E130" s="2149"/>
      <c r="F130" s="2281"/>
      <c r="G130" s="232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47"/>
      <c r="E133" s="2149"/>
      <c r="F133" s="2281"/>
      <c r="G133" s="232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47"/>
      <c r="E136" s="2149"/>
      <c r="F136" s="2281"/>
      <c r="G136" s="232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47"/>
      <c r="E139" s="2149"/>
      <c r="F139" s="2281"/>
      <c r="G139" s="232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47"/>
      <c r="E142" s="2149"/>
      <c r="F142" s="2281"/>
      <c r="G142" s="232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47"/>
      <c r="E145" s="2149"/>
      <c r="F145" s="2281"/>
      <c r="G145" s="232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6"/>
      <c r="H147" s="2346"/>
      <c r="I147" s="2346"/>
      <c r="J147" s="2346"/>
      <c r="K147" s="2346"/>
      <c r="L147" s="2346"/>
      <c r="M147" s="234"/>
      <c r="N147" s="271"/>
      <c r="AH147" s="311">
        <v>19</v>
      </c>
    </row>
    <row r="148" spans="1:34" s="1562" customFormat="1" ht="60.75" hidden="1" customHeight="1">
      <c r="A148" s="1707" t="s">
        <v>156</v>
      </c>
      <c r="B148" s="1707" t="s">
        <v>157</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305</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7"/>
      <c r="E149" s="2149"/>
      <c r="F149" s="2281"/>
      <c r="G149" s="2322"/>
      <c r="H149" s="1427"/>
      <c r="I149" s="588" t="s">
        <v>1145</v>
      </c>
      <c r="J149" s="508"/>
      <c r="K149" s="1427"/>
      <c r="L149" s="151"/>
      <c r="M149" s="2110"/>
      <c r="N149" s="271"/>
      <c r="O149" s="1551"/>
      <c r="P149" s="1551"/>
      <c r="AH149" s="1558">
        <v>0</v>
      </c>
    </row>
    <row r="150" spans="1:34" s="1562" customFormat="1" ht="0.75" hidden="1" customHeight="1">
      <c r="A150" s="1707"/>
      <c r="B150" s="1707"/>
      <c r="C150" s="306" t="s">
        <v>1153</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161</v>
      </c>
      <c r="B151" s="1707" t="s">
        <v>162</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305</v>
      </c>
      <c r="M151" s="2111"/>
      <c r="N151" s="271"/>
      <c r="O151" s="1551"/>
      <c r="P151" s="1551"/>
      <c r="AH151" s="1558">
        <v>0</v>
      </c>
    </row>
    <row r="152" spans="1:34" s="1562" customFormat="1" ht="18.75" hidden="1" customHeight="1">
      <c r="A152" s="1707"/>
      <c r="B152" s="1707"/>
      <c r="C152" s="306" t="s">
        <v>1146</v>
      </c>
      <c r="D152" s="2347"/>
      <c r="E152" s="2149"/>
      <c r="F152" s="2281"/>
      <c r="G152" s="232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47"/>
      <c r="E155" s="2149"/>
      <c r="F155" s="2281"/>
      <c r="G155" s="232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47"/>
      <c r="E158" s="2149"/>
      <c r="F158" s="2281"/>
      <c r="G158" s="232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47"/>
      <c r="E161" s="2149"/>
      <c r="F161" s="2281"/>
      <c r="G161" s="232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47"/>
      <c r="E164" s="2149"/>
      <c r="F164" s="2281"/>
      <c r="G164" s="232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47"/>
      <c r="E167" s="2149"/>
      <c r="F167" s="2281"/>
      <c r="G167" s="232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47"/>
      <c r="E170" s="2149"/>
      <c r="F170" s="2281"/>
      <c r="G170" s="232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47"/>
      <c r="E173" s="2149"/>
      <c r="F173" s="2281"/>
      <c r="G173" s="232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47"/>
      <c r="E176" s="2149"/>
      <c r="F176" s="2281"/>
      <c r="G176" s="232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47"/>
      <c r="E179" s="2149"/>
      <c r="F179" s="2281"/>
      <c r="G179" s="232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47"/>
      <c r="E182" s="2149"/>
      <c r="F182" s="2281"/>
      <c r="G182" s="232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47"/>
      <c r="E185" s="2149"/>
      <c r="F185" s="2281"/>
      <c r="G185" s="232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47"/>
      <c r="E188" s="2149"/>
      <c r="F188" s="2281"/>
      <c r="G188" s="232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47"/>
      <c r="E191" s="2149"/>
      <c r="F191" s="2281"/>
      <c r="G191" s="232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47"/>
      <c r="E194" s="2149"/>
      <c r="F194" s="2281"/>
      <c r="G194" s="232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47"/>
      <c r="E197" s="2149"/>
      <c r="F197" s="2281"/>
      <c r="G197" s="232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47"/>
      <c r="E200" s="2149"/>
      <c r="F200" s="2281"/>
      <c r="G200" s="232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47"/>
      <c r="E203" s="2149"/>
      <c r="F203" s="2281"/>
      <c r="G203" s="232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47"/>
      <c r="E206" s="2149"/>
      <c r="F206" s="2281"/>
      <c r="G206" s="232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111</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156</v>
      </c>
      <c r="B209" s="1707" t="s">
        <v>157</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305</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7"/>
      <c r="E210" s="2149"/>
      <c r="F210" s="2281"/>
      <c r="G210" s="2322"/>
      <c r="H210" s="1427"/>
      <c r="I210" s="588" t="s">
        <v>1145</v>
      </c>
      <c r="J210" s="508"/>
      <c r="K210" s="1427"/>
      <c r="L210" s="151"/>
      <c r="M210" s="2110"/>
      <c r="N210" s="271"/>
      <c r="O210" s="1551"/>
      <c r="P210" s="1551"/>
      <c r="AH210" s="1558">
        <v>0</v>
      </c>
    </row>
    <row r="211" spans="1:34" s="1562" customFormat="1" ht="0.75" hidden="1" customHeight="1">
      <c r="A211" s="1707"/>
      <c r="B211" s="1707"/>
      <c r="C211" s="306" t="s">
        <v>1153</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161</v>
      </c>
      <c r="B212" s="1707" t="s">
        <v>162</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305</v>
      </c>
      <c r="M212" s="2111"/>
      <c r="N212" s="271"/>
      <c r="O212" s="1551"/>
      <c r="P212" s="1551"/>
      <c r="AH212" s="1558">
        <v>0</v>
      </c>
    </row>
    <row r="213" spans="1:34" s="1562" customFormat="1" ht="18.75" hidden="1" customHeight="1">
      <c r="A213" s="1707"/>
      <c r="B213" s="1707"/>
      <c r="C213" s="306" t="s">
        <v>1146</v>
      </c>
      <c r="D213" s="2347"/>
      <c r="E213" s="2149"/>
      <c r="F213" s="2281"/>
      <c r="G213" s="232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47"/>
      <c r="E216" s="2149"/>
      <c r="F216" s="2281"/>
      <c r="G216" s="232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47"/>
      <c r="E219" s="2149"/>
      <c r="F219" s="2281"/>
      <c r="G219" s="232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47"/>
      <c r="E222" s="2149"/>
      <c r="F222" s="2281"/>
      <c r="G222" s="232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47"/>
      <c r="E225" s="2149"/>
      <c r="F225" s="2281"/>
      <c r="G225" s="232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47"/>
      <c r="E228" s="2149"/>
      <c r="F228" s="2281"/>
      <c r="G228" s="232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47"/>
      <c r="E231" s="2149"/>
      <c r="F231" s="2281"/>
      <c r="G231" s="232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47"/>
      <c r="E234" s="2149"/>
      <c r="F234" s="2281"/>
      <c r="G234" s="232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47"/>
      <c r="E237" s="2149"/>
      <c r="F237" s="2281"/>
      <c r="G237" s="232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47"/>
      <c r="E240" s="2149"/>
      <c r="F240" s="2281"/>
      <c r="G240" s="232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47"/>
      <c r="E243" s="2149"/>
      <c r="F243" s="2281"/>
      <c r="G243" s="232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47"/>
      <c r="E246" s="2149"/>
      <c r="F246" s="2281"/>
      <c r="G246" s="232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47"/>
      <c r="E249" s="2149"/>
      <c r="F249" s="2281"/>
      <c r="G249" s="232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47"/>
      <c r="E252" s="2149"/>
      <c r="F252" s="2281"/>
      <c r="G252" s="232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47"/>
      <c r="E255" s="2149"/>
      <c r="F255" s="2281"/>
      <c r="G255" s="232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47"/>
      <c r="E258" s="2149"/>
      <c r="F258" s="2281"/>
      <c r="G258" s="232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47"/>
      <c r="E261" s="2149"/>
      <c r="F261" s="2281"/>
      <c r="G261" s="232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47"/>
      <c r="E264" s="2149"/>
      <c r="F264" s="2281"/>
      <c r="G264" s="232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47"/>
      <c r="E267" s="2149"/>
      <c r="F267" s="2281"/>
      <c r="G267" s="232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156</v>
      </c>
      <c r="B270" s="1707" t="s">
        <v>157</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305</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7"/>
      <c r="E271" s="2149"/>
      <c r="F271" s="2281"/>
      <c r="G271" s="2322"/>
      <c r="H271" s="1427"/>
      <c r="I271" s="588" t="s">
        <v>1145</v>
      </c>
      <c r="J271" s="508"/>
      <c r="K271" s="1427"/>
      <c r="L271" s="151"/>
      <c r="M271" s="2110"/>
      <c r="N271" s="271"/>
      <c r="O271" s="1551"/>
      <c r="P271" s="1551"/>
      <c r="AH271" s="1558">
        <v>0</v>
      </c>
    </row>
    <row r="272" spans="1:34" s="1562" customFormat="1" ht="0.75" hidden="1" customHeight="1">
      <c r="A272" s="1707"/>
      <c r="B272" s="1707"/>
      <c r="C272" s="306" t="s">
        <v>1153</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161</v>
      </c>
      <c r="B273" s="1707" t="s">
        <v>162</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305</v>
      </c>
      <c r="M273" s="2111"/>
      <c r="N273" s="271"/>
      <c r="O273" s="1551"/>
      <c r="P273" s="1551"/>
      <c r="AH273" s="1558">
        <v>0</v>
      </c>
    </row>
    <row r="274" spans="1:34" s="1562" customFormat="1" ht="18.75" hidden="1" customHeight="1">
      <c r="A274" s="1707"/>
      <c r="B274" s="1707"/>
      <c r="C274" s="306" t="s">
        <v>1146</v>
      </c>
      <c r="D274" s="2347"/>
      <c r="E274" s="2149"/>
      <c r="F274" s="2281"/>
      <c r="G274" s="232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47"/>
      <c r="E277" s="2149"/>
      <c r="F277" s="2281"/>
      <c r="G277" s="232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47"/>
      <c r="E280" s="2149"/>
      <c r="F280" s="2281"/>
      <c r="G280" s="232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47"/>
      <c r="E283" s="2149"/>
      <c r="F283" s="2281"/>
      <c r="G283" s="232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47"/>
      <c r="E286" s="2149"/>
      <c r="F286" s="2281"/>
      <c r="G286" s="232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47"/>
      <c r="E289" s="2149"/>
      <c r="F289" s="2281"/>
      <c r="G289" s="232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47"/>
      <c r="E292" s="2149"/>
      <c r="F292" s="2281"/>
      <c r="G292" s="232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47"/>
      <c r="E295" s="2149"/>
      <c r="F295" s="2281"/>
      <c r="G295" s="232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47"/>
      <c r="E298" s="2149"/>
      <c r="F298" s="2281"/>
      <c r="G298" s="232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47"/>
      <c r="E301" s="2149"/>
      <c r="F301" s="2281"/>
      <c r="G301" s="232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47"/>
      <c r="E304" s="2149"/>
      <c r="F304" s="2281"/>
      <c r="G304" s="232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47"/>
      <c r="E307" s="2149"/>
      <c r="F307" s="2281"/>
      <c r="G307" s="232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47"/>
      <c r="E310" s="2149"/>
      <c r="F310" s="2281"/>
      <c r="G310" s="232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47"/>
      <c r="E313" s="2149"/>
      <c r="F313" s="2281"/>
      <c r="G313" s="232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47"/>
      <c r="E316" s="2149"/>
      <c r="F316" s="2281"/>
      <c r="G316" s="232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47"/>
      <c r="E319" s="2149"/>
      <c r="F319" s="2281"/>
      <c r="G319" s="232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47"/>
      <c r="E322" s="2149"/>
      <c r="F322" s="2281"/>
      <c r="G322" s="232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47"/>
      <c r="E325" s="2149"/>
      <c r="F325" s="2281"/>
      <c r="G325" s="232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47"/>
      <c r="E328" s="2149"/>
      <c r="F328" s="2281"/>
      <c r="G328" s="232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299</v>
      </c>
      <c r="E8" s="2154"/>
      <c r="F8" s="2154"/>
      <c r="G8" s="2154"/>
      <c r="H8" s="2295" t="s">
        <v>300</v>
      </c>
      <c r="R8" s="311">
        <v>14</v>
      </c>
    </row>
    <row r="9" spans="1:18" ht="24" customHeight="1">
      <c r="C9" s="313"/>
      <c r="D9" s="323" t="s">
        <v>87</v>
      </c>
      <c r="E9" s="47" t="s">
        <v>301</v>
      </c>
      <c r="F9" s="47" t="s">
        <v>302</v>
      </c>
      <c r="G9" s="47" t="s">
        <v>389</v>
      </c>
      <c r="H9" s="229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09"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321</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123</v>
      </c>
      <c r="F9" s="2046"/>
      <c r="G9" s="2065" t="s">
        <v>105</v>
      </c>
      <c r="H9" s="2065" t="s">
        <v>87</v>
      </c>
      <c r="I9" s="2065"/>
      <c r="J9" s="2065" t="s">
        <v>124</v>
      </c>
      <c r="K9" s="2122" t="s">
        <v>125</v>
      </c>
      <c r="L9" s="2122"/>
      <c r="M9" s="2122"/>
      <c r="N9" s="2122"/>
      <c r="O9" s="2122" t="s">
        <v>126</v>
      </c>
      <c r="P9" s="2122"/>
      <c r="Q9" s="2122"/>
      <c r="R9" s="2122"/>
      <c r="S9" s="2122" t="s">
        <v>127</v>
      </c>
      <c r="T9" s="2122"/>
      <c r="U9" s="2122"/>
      <c r="V9" s="2122"/>
      <c r="W9" s="2065" t="s">
        <v>128</v>
      </c>
      <c r="AR9" s="43">
        <v>27</v>
      </c>
    </row>
    <row r="10" spans="1:44" ht="31.5" customHeight="1">
      <c r="D10" s="2065"/>
      <c r="E10" s="1211" t="s">
        <v>88</v>
      </c>
      <c r="F10" s="1211" t="s">
        <v>129</v>
      </c>
      <c r="G10" s="2065"/>
      <c r="H10" s="2065"/>
      <c r="I10" s="2065"/>
      <c r="J10" s="2065"/>
      <c r="K10" s="49" t="s">
        <v>108</v>
      </c>
      <c r="L10" s="2065" t="s">
        <v>87</v>
      </c>
      <c r="M10" s="2065"/>
      <c r="N10" s="49" t="s">
        <v>130</v>
      </c>
      <c r="O10" s="49" t="s">
        <v>108</v>
      </c>
      <c r="P10" s="2065" t="s">
        <v>87</v>
      </c>
      <c r="Q10" s="2065"/>
      <c r="R10" s="49" t="s">
        <v>130</v>
      </c>
      <c r="S10" s="220" t="s">
        <v>108</v>
      </c>
      <c r="T10" s="2065" t="s">
        <v>87</v>
      </c>
      <c r="U10" s="2065"/>
      <c r="V10" s="220" t="s">
        <v>88</v>
      </c>
      <c r="W10" s="206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14" t="s">
        <v>111</v>
      </c>
      <c r="I11" s="2114"/>
      <c r="J11" s="1176" t="s">
        <v>91</v>
      </c>
      <c r="K11" s="1176" t="s">
        <v>92</v>
      </c>
      <c r="L11" s="2114" t="s">
        <v>112</v>
      </c>
      <c r="M11" s="2114"/>
      <c r="N11" s="1176" t="s">
        <v>149</v>
      </c>
      <c r="O11" s="1176" t="s">
        <v>150</v>
      </c>
      <c r="P11" s="2114" t="s">
        <v>151</v>
      </c>
      <c r="Q11" s="2114"/>
      <c r="R11" s="1176" t="s">
        <v>152</v>
      </c>
      <c r="S11" s="1176" t="s">
        <v>151</v>
      </c>
      <c r="T11" s="2114" t="s">
        <v>152</v>
      </c>
      <c r="U11" s="211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155</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166</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167</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173</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179</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185</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191</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197</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203</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209</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215</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216</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217</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218</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219</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220</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221</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222</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223</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228</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233</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238</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243</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248</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253</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258</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263</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268</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273</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1155</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88" t="s">
        <v>105</v>
      </c>
      <c r="F9" s="2289"/>
      <c r="G9" s="2303" t="str">
        <f>IF(G8="","",INDEX(DIFFERENTIATION_UNMERGE_VD,MATCH(G8,DIFFERENTIATION_ID_DIFF,0)))</f>
        <v/>
      </c>
      <c r="H9" s="2304"/>
      <c r="I9" s="2303" t="str">
        <f>IF(I8="","",INDEX(DIFFERENTIATION_UNMERGE_VD,MATCH(I8,DIFFERENTIATION_ID_DIFF,0)))</f>
        <v>Холодное водоснабжение. Питьевая вода</v>
      </c>
      <c r="J9" s="2304"/>
      <c r="K9" s="2124" t="s">
        <v>300</v>
      </c>
      <c r="V9" s="442">
        <v>15</v>
      </c>
    </row>
    <row r="10" spans="1:22" s="1562" customFormat="1" ht="15.75" customHeight="1">
      <c r="A10" s="694"/>
      <c r="C10" s="113"/>
      <c r="D10" s="648"/>
      <c r="E10" s="2288" t="s">
        <v>563</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564</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299</v>
      </c>
      <c r="E12" s="2291"/>
      <c r="F12" s="2291"/>
      <c r="G12" s="817"/>
      <c r="H12" s="817"/>
      <c r="I12" s="817"/>
      <c r="J12" s="817"/>
      <c r="K12" s="2129"/>
      <c r="U12" s="612"/>
      <c r="V12" s="693">
        <v>15</v>
      </c>
    </row>
    <row r="13" spans="1:22" ht="35.65" customHeight="1">
      <c r="C13" s="113"/>
      <c r="D13" s="736" t="s">
        <v>87</v>
      </c>
      <c r="E13" s="738" t="s">
        <v>301</v>
      </c>
      <c r="F13" s="738" t="s">
        <v>565</v>
      </c>
      <c r="G13" s="739" t="s">
        <v>302</v>
      </c>
      <c r="H13" s="738" t="s">
        <v>389</v>
      </c>
      <c r="I13" s="739" t="s">
        <v>302</v>
      </c>
      <c r="J13" s="738" t="s">
        <v>389</v>
      </c>
      <c r="K13" s="2179"/>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35</v>
      </c>
      <c r="G3" s="1006" t="s">
        <v>1235</v>
      </c>
      <c r="H3" s="1007" t="s">
        <v>1236</v>
      </c>
      <c r="I3" s="1006" t="s">
        <v>110</v>
      </c>
      <c r="J3" s="1006" t="s">
        <v>555</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1220</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1231</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1253</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1246</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1253</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1264</v>
      </c>
      <c r="BS17" s="1355"/>
      <c r="BU17" s="997" t="s">
        <v>1474</v>
      </c>
      <c r="BV17" s="1000"/>
      <c r="BW17" s="1617"/>
      <c r="BX17" s="1619" t="s">
        <v>1475</v>
      </c>
      <c r="CA17" s="997" t="s">
        <v>1476</v>
      </c>
      <c r="CD17" s="997" t="s">
        <v>1477</v>
      </c>
    </row>
    <row r="18" spans="1:82" ht="21" customHeight="1">
      <c r="A18" s="1004" t="s">
        <v>1478</v>
      </c>
      <c r="B18" s="1005">
        <v>2016</v>
      </c>
      <c r="E18" s="1928" t="s">
        <v>1479</v>
      </c>
      <c r="I18" s="1006" t="s">
        <v>98</v>
      </c>
      <c r="N18" s="1085" t="s">
        <v>1480</v>
      </c>
      <c r="X18" s="1017"/>
      <c r="AW18" s="1047" t="s">
        <v>1468</v>
      </c>
      <c r="AX18" s="1047" t="s">
        <v>1468</v>
      </c>
      <c r="BB18" s="1047" t="s">
        <v>1481</v>
      </c>
      <c r="BC18" s="1047" t="s">
        <v>1322</v>
      </c>
      <c r="BE18" s="1047">
        <v>2016</v>
      </c>
      <c r="BH18" s="998" t="s">
        <v>1424</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98</v>
      </c>
      <c r="AX19" s="1047" t="s">
        <v>98</v>
      </c>
      <c r="AZ19" s="997" t="s">
        <v>1495</v>
      </c>
      <c r="BB19" s="1047" t="s">
        <v>1496</v>
      </c>
      <c r="BC19" s="1047" t="s">
        <v>1322</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1439</v>
      </c>
      <c r="BE20" s="1047">
        <v>2018</v>
      </c>
      <c r="BH20" s="998" t="s">
        <v>1435</v>
      </c>
      <c r="BJ20" s="998" t="s">
        <v>1362</v>
      </c>
      <c r="BL20" s="998" t="s">
        <v>1362</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1322</v>
      </c>
      <c r="BE21" s="1047">
        <v>2019</v>
      </c>
      <c r="BH21" s="998" t="s">
        <v>1442</v>
      </c>
      <c r="BJ21" s="998" t="s">
        <v>1378</v>
      </c>
      <c r="BL21" s="998" t="s">
        <v>1378</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1322</v>
      </c>
      <c r="BE22" s="1047">
        <v>2020</v>
      </c>
      <c r="BH22" s="998" t="s">
        <v>1449</v>
      </c>
      <c r="BJ22" s="998" t="s">
        <v>1394</v>
      </c>
      <c r="BL22" s="998" t="s">
        <v>1394</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1457</v>
      </c>
      <c r="BJ23" s="998" t="s">
        <v>1410</v>
      </c>
      <c r="BL23" s="998" t="s">
        <v>1410</v>
      </c>
      <c r="BQ23" s="1208">
        <v>4190068</v>
      </c>
      <c r="BR23" s="998" t="s">
        <v>1533</v>
      </c>
      <c r="BS23" s="1356"/>
      <c r="BT23" s="1208">
        <v>4189675</v>
      </c>
      <c r="BU23" s="998" t="s">
        <v>1534</v>
      </c>
      <c r="BV23" s="1000"/>
      <c r="BW23" s="1000"/>
      <c r="CC23" s="1208">
        <v>5110778</v>
      </c>
      <c r="CD23" s="998" t="s">
        <v>1535</v>
      </c>
    </row>
    <row r="24" spans="1:82" ht="21" customHeight="1">
      <c r="A24" s="1004" t="s">
        <v>16</v>
      </c>
      <c r="B24" s="1005">
        <v>2022</v>
      </c>
      <c r="AW24" s="1047" t="s">
        <v>1536</v>
      </c>
      <c r="AX24" s="1047" t="s">
        <v>1536</v>
      </c>
      <c r="AZ24" s="1047" t="s">
        <v>1537</v>
      </c>
      <c r="BB24" s="1047" t="s">
        <v>1538</v>
      </c>
      <c r="BC24" s="1047" t="s">
        <v>1539</v>
      </c>
      <c r="BE24" s="1047">
        <v>2022</v>
      </c>
      <c r="BH24" s="998" t="s">
        <v>1466</v>
      </c>
      <c r="BJ24" s="998" t="s">
        <v>1424</v>
      </c>
      <c r="BL24" s="998" t="s">
        <v>1424</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1473</v>
      </c>
      <c r="BJ25" s="998" t="s">
        <v>1497</v>
      </c>
      <c r="BL25" s="998" t="s">
        <v>1497</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1417</v>
      </c>
      <c r="BB26" s="1047" t="s">
        <v>1552</v>
      </c>
      <c r="BC26" s="1047" t="s">
        <v>1539</v>
      </c>
      <c r="BE26" s="1047">
        <v>2024</v>
      </c>
      <c r="BH26" s="998" t="s">
        <v>1483</v>
      </c>
      <c r="BJ26" s="998" t="s">
        <v>1435</v>
      </c>
      <c r="BL26" s="998" t="s">
        <v>1435</v>
      </c>
      <c r="BQ26" s="1208">
        <v>4190071</v>
      </c>
      <c r="BR26" s="998" t="s">
        <v>1553</v>
      </c>
      <c r="BS26" s="1356"/>
      <c r="BV26" s="1000"/>
      <c r="BW26" s="1000"/>
    </row>
    <row r="27" spans="1:82" ht="11.25" customHeight="1">
      <c r="A27" s="1004" t="s">
        <v>1554</v>
      </c>
      <c r="B27" s="1005">
        <v>2025</v>
      </c>
      <c r="J27" s="113" t="s">
        <v>688</v>
      </c>
      <c r="AX27" s="1047" t="s">
        <v>1555</v>
      </c>
      <c r="BB27" s="1047" t="s">
        <v>1556</v>
      </c>
      <c r="BC27" s="1047" t="s">
        <v>1539</v>
      </c>
      <c r="BE27" s="1047">
        <v>2025</v>
      </c>
      <c r="BH27" s="1000" t="s">
        <v>22</v>
      </c>
      <c r="BJ27" s="998" t="s">
        <v>1442</v>
      </c>
      <c r="BL27" s="998" t="s">
        <v>1442</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1449</v>
      </c>
      <c r="BL28" s="998" t="s">
        <v>1449</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01.04.2025</v>
      </c>
      <c r="F29" s="1033" t="str">
        <f>IF(TEMPLATE_GROUP="","",INDEX(EndDateList,MATCH(TEMPLATE_GROUP,CodeTemplateList,0),1))</f>
        <v>30.06.2025</v>
      </c>
      <c r="H29" s="1034" t="s">
        <v>1567</v>
      </c>
      <c r="AX29" s="1047" t="s">
        <v>1568</v>
      </c>
      <c r="AZ29" s="1047" t="s">
        <v>1215</v>
      </c>
      <c r="BB29" s="1047" t="s">
        <v>1417</v>
      </c>
      <c r="BC29" s="1020"/>
      <c r="BE29" s="1047">
        <v>2027</v>
      </c>
      <c r="BJ29" s="998" t="s">
        <v>1457</v>
      </c>
      <c r="BL29" s="998" t="s">
        <v>1457</v>
      </c>
    </row>
    <row r="30" spans="1:82" ht="11.25" customHeight="1">
      <c r="A30" s="1004" t="s">
        <v>1569</v>
      </c>
      <c r="D30" s="1035"/>
      <c r="E30" s="1036"/>
      <c r="F30" s="1036"/>
      <c r="AX30" s="1047" t="s">
        <v>1570</v>
      </c>
      <c r="AZ30" s="1047" t="s">
        <v>1242</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01.04.2025</v>
      </c>
      <c r="F32" s="1033" t="str">
        <f>IF(TEMPLATE_GROUP="","",INDEX(EndDateList,MATCH(TEMPLATE_GROUP,CodeTemplateList,0),1))</f>
        <v>30.06.2025</v>
      </c>
      <c r="H32" s="1038" t="s">
        <v>1578</v>
      </c>
      <c r="O32" s="1004" t="s">
        <v>1213</v>
      </c>
      <c r="AX32" s="1047" t="s">
        <v>1579</v>
      </c>
      <c r="AZ32" s="1047" t="s">
        <v>1310</v>
      </c>
      <c r="BE32" s="1047">
        <v>2030</v>
      </c>
      <c r="BJ32" s="998" t="s">
        <v>1466</v>
      </c>
      <c r="BL32" s="998" t="s">
        <v>1466</v>
      </c>
    </row>
    <row r="33" spans="1:66" ht="11.25" customHeight="1">
      <c r="A33" s="1004" t="s">
        <v>1580</v>
      </c>
      <c r="O33" s="1004" t="s">
        <v>1239</v>
      </c>
      <c r="AX33" s="1047" t="s">
        <v>1581</v>
      </c>
      <c r="AZ33" s="1047" t="s">
        <v>1214</v>
      </c>
      <c r="BE33" s="1047">
        <v>2031</v>
      </c>
      <c r="BJ33" s="998" t="s">
        <v>1473</v>
      </c>
      <c r="BL33" s="998" t="s">
        <v>1473</v>
      </c>
    </row>
    <row r="34" spans="1:66" ht="11.25" customHeight="1">
      <c r="A34" s="1004" t="s">
        <v>1582</v>
      </c>
      <c r="O34" s="1004" t="s">
        <v>1275</v>
      </c>
      <c r="AX34" s="1047" t="s">
        <v>1583</v>
      </c>
      <c r="BE34" s="1047">
        <v>2032</v>
      </c>
      <c r="BJ34" s="998" t="s">
        <v>1483</v>
      </c>
      <c r="BL34" s="998" t="s">
        <v>1483</v>
      </c>
    </row>
    <row r="35" spans="1:66" ht="11.25" customHeight="1">
      <c r="A35" s="1004" t="s">
        <v>1584</v>
      </c>
      <c r="O35" s="1004" t="s">
        <v>1308</v>
      </c>
      <c r="AX35" s="1047" t="s">
        <v>1585</v>
      </c>
      <c r="AZ35" s="997" t="s">
        <v>1586</v>
      </c>
      <c r="BE35" s="1047">
        <v>2033</v>
      </c>
      <c r="BL35" s="998" t="s">
        <v>1587</v>
      </c>
    </row>
    <row r="36" spans="1:66" ht="11.25" customHeight="1">
      <c r="A36" s="1796" t="s">
        <v>1588</v>
      </c>
      <c r="D36" s="1039" t="s">
        <v>1589</v>
      </c>
      <c r="E36" s="1040" t="s">
        <v>853</v>
      </c>
      <c r="F36" s="1041" t="str">
        <f>INDEX(E37:E41,MATCH(TEMPLATE_SPHERE,F37:F41,0))</f>
        <v>холодного водоснабжения</v>
      </c>
      <c r="G36" s="1041" t="str">
        <f>INDEX(G37:G41,MATCH(TEMPLATE_SPHERE,F37:F41,0))</f>
        <v>холодное водоснабжение</v>
      </c>
      <c r="O36" s="1004" t="s">
        <v>1333</v>
      </c>
      <c r="AX36" s="1047" t="s">
        <v>1590</v>
      </c>
      <c r="AZ36" s="1047" t="s">
        <v>1214</v>
      </c>
      <c r="BE36" s="1047">
        <v>2034</v>
      </c>
      <c r="BL36" s="998" t="s">
        <v>1591</v>
      </c>
    </row>
    <row r="37" spans="1:66" ht="11.25" customHeight="1">
      <c r="A37" s="1004" t="s">
        <v>1592</v>
      </c>
      <c r="E37" s="344" t="s">
        <v>1593</v>
      </c>
      <c r="F37" s="1042" t="s">
        <v>807</v>
      </c>
      <c r="G37" s="344" t="s">
        <v>1594</v>
      </c>
      <c r="O37" s="1004" t="s">
        <v>1352</v>
      </c>
      <c r="AX37" s="1047" t="s">
        <v>1595</v>
      </c>
      <c r="AZ37" s="1047" t="s">
        <v>1241</v>
      </c>
      <c r="BE37" s="1047">
        <v>2035</v>
      </c>
    </row>
    <row r="38" spans="1:66" ht="11.25" customHeight="1">
      <c r="A38" s="1004" t="s">
        <v>1596</v>
      </c>
      <c r="E38" s="344" t="s">
        <v>1597</v>
      </c>
      <c r="F38" s="1043" t="s">
        <v>853</v>
      </c>
      <c r="G38" s="344" t="s">
        <v>1598</v>
      </c>
      <c r="O38" s="1004" t="s">
        <v>1369</v>
      </c>
      <c r="AX38" s="1047" t="s">
        <v>1599</v>
      </c>
      <c r="AZ38" s="1047" t="s">
        <v>1276</v>
      </c>
      <c r="BE38" s="1047">
        <v>2036</v>
      </c>
      <c r="BH38" s="997" t="s">
        <v>1600</v>
      </c>
      <c r="BJ38" s="997" t="s">
        <v>1601</v>
      </c>
      <c r="BL38" s="997" t="s">
        <v>1602</v>
      </c>
      <c r="BN38" s="997" t="s">
        <v>1603</v>
      </c>
    </row>
    <row r="39" spans="1:66" ht="11.25" customHeight="1">
      <c r="A39" s="1004" t="s">
        <v>1604</v>
      </c>
      <c r="E39" s="344" t="s">
        <v>1605</v>
      </c>
      <c r="F39" s="1043" t="s">
        <v>906</v>
      </c>
      <c r="G39" s="344" t="s">
        <v>1606</v>
      </c>
      <c r="O39" s="1004" t="s">
        <v>1385</v>
      </c>
      <c r="AX39" s="1047" t="s">
        <v>1607</v>
      </c>
      <c r="AZ39" s="1047" t="s">
        <v>1309</v>
      </c>
      <c r="BE39" s="1047">
        <v>2037</v>
      </c>
      <c r="BH39" s="998" t="s">
        <v>1608</v>
      </c>
      <c r="BJ39" s="1144" t="s">
        <v>1608</v>
      </c>
      <c r="BL39" s="1144" t="s">
        <v>1608</v>
      </c>
      <c r="BN39" s="998" t="s">
        <v>1609</v>
      </c>
    </row>
    <row r="40" spans="1:66" ht="11.25" customHeight="1">
      <c r="A40" s="1004" t="s">
        <v>1610</v>
      </c>
      <c r="E40" s="344" t="s">
        <v>1611</v>
      </c>
      <c r="F40" s="1043" t="s">
        <v>893</v>
      </c>
      <c r="G40" s="344" t="s">
        <v>1612</v>
      </c>
      <c r="O40" s="1004" t="s">
        <v>1401</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1417</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1213</v>
      </c>
      <c r="BE42" s="1047">
        <v>2040</v>
      </c>
      <c r="BH42" s="998" t="s">
        <v>1044</v>
      </c>
      <c r="BJ42" s="1144" t="s">
        <v>1024</v>
      </c>
      <c r="BL42" s="1144" t="s">
        <v>1024</v>
      </c>
      <c r="BN42" s="998" t="s">
        <v>1623</v>
      </c>
    </row>
    <row r="43" spans="1:66" ht="11.25" customHeight="1">
      <c r="A43" s="1004" t="s">
        <v>1624</v>
      </c>
      <c r="AX43" s="1047" t="s">
        <v>1625</v>
      </c>
      <c r="AZ43" s="1047" t="s">
        <v>1239</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1275</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1308</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1646</v>
      </c>
      <c r="AZ46" s="1047" t="s">
        <v>1333</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1649</v>
      </c>
      <c r="AZ47" s="1047" t="s">
        <v>1352</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1369</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1660</v>
      </c>
      <c r="AZ49" s="1047" t="s">
        <v>1385</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1663</v>
      </c>
      <c r="AZ50" s="1047" t="s">
        <v>1401</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1417</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1278</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1217</v>
      </c>
      <c r="BE60" s="1047">
        <v>2058</v>
      </c>
      <c r="BJ60" s="1144" t="s">
        <v>1656</v>
      </c>
      <c r="BL60" s="1144" t="s">
        <v>1656</v>
      </c>
    </row>
    <row r="61" spans="1:64" ht="11.25" customHeight="1">
      <c r="A61" s="1004" t="s">
        <v>1699</v>
      </c>
      <c r="D61" s="1046" t="s">
        <v>1700</v>
      </c>
      <c r="E61" s="1024" t="s">
        <v>1579</v>
      </c>
      <c r="F61" s="1004" t="s">
        <v>1693</v>
      </c>
      <c r="AX61" s="1047" t="s">
        <v>1701</v>
      </c>
      <c r="AZ61" s="1047" t="s">
        <v>1244</v>
      </c>
      <c r="BE61" s="1047">
        <v>2059</v>
      </c>
      <c r="BL61" s="1144" t="s">
        <v>1040</v>
      </c>
    </row>
    <row r="62" spans="1:64" ht="11.25" customHeight="1">
      <c r="A62" s="1004" t="s">
        <v>1702</v>
      </c>
      <c r="D62" s="1046" t="s">
        <v>131</v>
      </c>
      <c r="E62" s="1024">
        <v>30</v>
      </c>
      <c r="F62" s="1004" t="s">
        <v>1693</v>
      </c>
      <c r="AZ62" s="1047" t="s">
        <v>1279</v>
      </c>
      <c r="BE62" s="1047">
        <v>2060</v>
      </c>
      <c r="BL62" s="1144" t="s">
        <v>1042</v>
      </c>
    </row>
    <row r="63" spans="1:64" ht="11.25" customHeight="1">
      <c r="A63" s="1004" t="s">
        <v>1703</v>
      </c>
      <c r="D63" s="1046" t="s">
        <v>1704</v>
      </c>
      <c r="E63" s="1024">
        <v>30</v>
      </c>
      <c r="F63" s="1004" t="s">
        <v>1693</v>
      </c>
      <c r="AZ63" s="1047" t="s">
        <v>1311</v>
      </c>
      <c r="BE63" s="1047">
        <v>2061</v>
      </c>
    </row>
    <row r="64" spans="1:64" ht="11.25" customHeight="1">
      <c r="A64" s="1004" t="s">
        <v>1705</v>
      </c>
      <c r="D64" s="1046" t="s">
        <v>1706</v>
      </c>
      <c r="E64" s="1024">
        <v>30</v>
      </c>
      <c r="F64" s="1004" t="s">
        <v>1693</v>
      </c>
      <c r="AZ64" s="1047" t="s">
        <v>1334</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1312</v>
      </c>
      <c r="BE70" s="1047">
        <v>2068</v>
      </c>
      <c r="BH70" s="998" t="s">
        <v>1722</v>
      </c>
      <c r="BJ70" s="998" t="s">
        <v>1723</v>
      </c>
      <c r="BL70" s="998" t="s">
        <v>1724</v>
      </c>
      <c r="BN70" s="998" t="s">
        <v>1725</v>
      </c>
    </row>
    <row r="71" spans="1:66" ht="11.25" customHeight="1">
      <c r="A71" s="1004" t="s">
        <v>1726</v>
      </c>
      <c r="AZ71" s="1047" t="s">
        <v>1314</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1255</v>
      </c>
    </row>
    <row r="78" spans="1:66" ht="11.25" customHeight="1">
      <c r="A78" s="1004" t="s">
        <v>1752</v>
      </c>
      <c r="AZ78" s="1047" t="s">
        <v>1287</v>
      </c>
    </row>
    <row r="79" spans="1:66" ht="11.25" customHeight="1">
      <c r="A79" s="1004" t="s">
        <v>1753</v>
      </c>
      <c r="AZ79" s="1047" t="s">
        <v>1318</v>
      </c>
      <c r="BH79" s="997" t="s">
        <v>1754</v>
      </c>
      <c r="BJ79" s="997" t="s">
        <v>1755</v>
      </c>
      <c r="BL79" s="997" t="s">
        <v>1756</v>
      </c>
    </row>
    <row r="80" spans="1:66" ht="11.25" customHeight="1">
      <c r="A80" s="1004" t="s">
        <v>1757</v>
      </c>
      <c r="AZ80" s="1047" t="s">
        <v>1339</v>
      </c>
      <c r="BH80" s="998" t="s">
        <v>1758</v>
      </c>
      <c r="BJ80" s="998" t="s">
        <v>1759</v>
      </c>
      <c r="BL80" s="998" t="s">
        <v>1760</v>
      </c>
    </row>
    <row r="81" spans="1:66" ht="11.25" customHeight="1">
      <c r="A81" s="1004" t="s">
        <v>1761</v>
      </c>
      <c r="AZ81" s="1047" t="s">
        <v>1356</v>
      </c>
      <c r="BH81" s="998" t="s">
        <v>1762</v>
      </c>
      <c r="BJ81" s="998" t="s">
        <v>1763</v>
      </c>
      <c r="BL81" s="998" t="s">
        <v>1764</v>
      </c>
    </row>
    <row r="82" spans="1:66" ht="11.25" customHeight="1">
      <c r="A82" s="1004" t="s">
        <v>1765</v>
      </c>
      <c r="AZ82" s="1047" t="s">
        <v>1371</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1241</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299</v>
      </c>
      <c r="E9" s="2150"/>
      <c r="F9" s="2150"/>
      <c r="G9" s="2153" t="s">
        <v>300</v>
      </c>
      <c r="J9" s="392">
        <v>11</v>
      </c>
    </row>
    <row r="10" spans="1:10" ht="11.45" customHeight="1">
      <c r="A10" s="439"/>
      <c r="B10" s="439"/>
      <c r="C10" s="394"/>
      <c r="D10" s="1401" t="s">
        <v>87</v>
      </c>
      <c r="E10" s="1403" t="s">
        <v>301</v>
      </c>
      <c r="F10" s="1403" t="s">
        <v>302</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55" t="s">
        <v>1864</v>
      </c>
      <c r="H19" s="412"/>
      <c r="J19" s="392">
        <v>22</v>
      </c>
    </row>
    <row r="20" spans="1:10" s="1457" customFormat="1" ht="5.25" hidden="1" customHeight="1">
      <c r="A20" s="439"/>
      <c r="B20" s="439"/>
      <c r="C20" s="1456"/>
      <c r="D20" s="1455" t="s">
        <v>1115</v>
      </c>
      <c r="E20" s="944"/>
      <c r="F20" s="943"/>
      <c r="G20" s="2356"/>
      <c r="J20" s="1457">
        <v>0</v>
      </c>
    </row>
    <row r="21" spans="1:10" ht="15.75" customHeight="1">
      <c r="A21" s="439"/>
      <c r="B21" s="439"/>
      <c r="C21" s="394"/>
      <c r="D21" s="404"/>
      <c r="E21" s="352" t="s">
        <v>338</v>
      </c>
      <c r="F21" s="406"/>
      <c r="G21" s="235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299</v>
      </c>
      <c r="F7" s="2052"/>
      <c r="G7" s="2052"/>
      <c r="H7" s="2052"/>
      <c r="I7" s="2052"/>
      <c r="J7" s="235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299</v>
      </c>
      <c r="F7" s="2052"/>
      <c r="G7" s="2052"/>
      <c r="H7" s="2052"/>
      <c r="I7" s="2052"/>
      <c r="J7" s="2052"/>
      <c r="K7" s="2052"/>
      <c r="L7" s="2358" t="s">
        <v>300</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1872</v>
      </c>
      <c r="H9" s="1464" t="s">
        <v>1873</v>
      </c>
      <c r="I9" s="1464" t="s">
        <v>1874</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1875</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299</v>
      </c>
      <c r="F7" s="2052"/>
      <c r="G7" s="2052"/>
      <c r="H7" s="2052"/>
      <c r="I7" s="2052"/>
      <c r="J7" s="2052"/>
      <c r="K7" s="2052"/>
      <c r="L7" s="235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1876</v>
      </c>
      <c r="G8" s="2364" t="s">
        <v>1877</v>
      </c>
      <c r="H8" s="2365"/>
      <c r="I8" s="2366"/>
      <c r="J8" s="2362" t="s">
        <v>1878</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1872</v>
      </c>
      <c r="H9" s="1820" t="s">
        <v>1873</v>
      </c>
      <c r="I9" s="1820" t="s">
        <v>1874</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1875</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299</v>
      </c>
      <c r="F10" s="2065"/>
      <c r="G10" s="2065"/>
      <c r="H10" s="2065"/>
      <c r="I10" s="2065"/>
      <c r="J10" s="2065"/>
      <c r="K10" s="2065"/>
      <c r="L10" s="2065"/>
      <c r="M10" s="2047"/>
      <c r="N10" s="2362" t="s">
        <v>300</v>
      </c>
      <c r="O10" s="437"/>
      <c r="P10" s="437"/>
      <c r="Q10" s="444">
        <v>14</v>
      </c>
    </row>
    <row r="11" spans="1:17" s="1746" customFormat="1" ht="44.25" customHeight="1">
      <c r="A11" s="1558"/>
      <c r="B11" s="1293"/>
      <c r="C11" s="1558"/>
      <c r="D11" s="1442"/>
      <c r="E11" s="2371" t="s">
        <v>87</v>
      </c>
      <c r="F11" s="2371" t="s">
        <v>303</v>
      </c>
      <c r="G11" s="2371" t="s">
        <v>1880</v>
      </c>
      <c r="H11" s="2371"/>
      <c r="I11" s="2371" t="s">
        <v>1881</v>
      </c>
      <c r="J11" s="2371"/>
      <c r="K11" s="2371"/>
      <c r="L11" s="2371" t="s">
        <v>1882</v>
      </c>
      <c r="M11" s="2364" t="s">
        <v>1883</v>
      </c>
      <c r="N11" s="2370"/>
      <c r="O11" s="1551"/>
      <c r="P11" s="1551"/>
      <c r="Q11" s="1536">
        <v>42</v>
      </c>
    </row>
    <row r="12" spans="1:17" s="1746" customFormat="1" ht="29.25" customHeight="1">
      <c r="A12" s="1082"/>
      <c r="B12" s="1087"/>
      <c r="C12" s="1082"/>
      <c r="D12" s="1422"/>
      <c r="E12" s="2362"/>
      <c r="F12" s="2371"/>
      <c r="G12" s="1835" t="s">
        <v>1884</v>
      </c>
      <c r="H12" s="1835" t="s">
        <v>307</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1885</v>
      </c>
      <c r="O13" s="1462"/>
      <c r="P13" s="448"/>
      <c r="Q13" s="360">
        <v>22</v>
      </c>
    </row>
    <row r="14" spans="1:17" s="1776" customFormat="1" ht="23.25" customHeight="1">
      <c r="A14" s="2050"/>
      <c r="B14" s="1087"/>
      <c r="C14" s="1087"/>
      <c r="D14" s="732"/>
      <c r="E14" s="2065"/>
      <c r="F14" s="2378"/>
      <c r="G14" s="2379"/>
      <c r="H14" s="2374"/>
      <c r="I14" s="358"/>
      <c r="J14" s="1427"/>
      <c r="K14" s="1427" t="s">
        <v>1879</v>
      </c>
      <c r="L14" s="1470"/>
      <c r="M14" s="1470"/>
      <c r="N14" s="2368"/>
      <c r="O14" s="1462"/>
      <c r="P14" s="448"/>
      <c r="Q14" s="360">
        <v>22</v>
      </c>
    </row>
    <row r="15" spans="1:17" s="1776" customFormat="1" ht="23.25" customHeight="1">
      <c r="A15" s="2050"/>
      <c r="B15" s="1087"/>
      <c r="C15" s="349"/>
      <c r="D15" s="732"/>
      <c r="E15" s="358"/>
      <c r="F15" s="1427" t="s">
        <v>1871</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1886</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299</v>
      </c>
      <c r="E8" s="2154"/>
      <c r="F8" s="2154"/>
      <c r="G8" s="2154"/>
      <c r="H8" s="2154"/>
      <c r="I8" s="2154" t="s">
        <v>300</v>
      </c>
      <c r="M8" s="60">
        <v>14</v>
      </c>
    </row>
    <row r="9" spans="1:13" ht="29.25" customHeight="1">
      <c r="D9" s="2154" t="s">
        <v>87</v>
      </c>
      <c r="E9" s="2154" t="s">
        <v>1887</v>
      </c>
      <c r="F9" s="2154"/>
      <c r="G9" s="2154"/>
      <c r="H9" s="2154"/>
      <c r="I9" s="2154"/>
      <c r="M9" s="60">
        <v>28</v>
      </c>
    </row>
    <row r="10" spans="1:13" ht="24" customHeight="1">
      <c r="D10" s="2154"/>
      <c r="E10" s="66" t="s">
        <v>1888</v>
      </c>
      <c r="F10" s="66" t="s">
        <v>1889</v>
      </c>
      <c r="G10" s="66" t="s">
        <v>1890</v>
      </c>
      <c r="H10" s="66" t="s">
        <v>389</v>
      </c>
      <c r="I10" s="2154"/>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109" t="s">
        <v>1891</v>
      </c>
      <c r="K12" s="209"/>
      <c r="L12" s="210"/>
      <c r="M12" s="56">
        <v>25</v>
      </c>
    </row>
    <row r="13" spans="1:13" ht="15.75" customHeight="1">
      <c r="A13" s="60"/>
      <c r="B13" s="60"/>
      <c r="C13" s="60"/>
      <c r="D13" s="48"/>
      <c r="E13" s="69" t="s">
        <v>467</v>
      </c>
      <c r="F13" s="68"/>
      <c r="G13" s="68"/>
      <c r="H13" s="151"/>
      <c r="I13" s="2111"/>
      <c r="M13" s="60">
        <v>15</v>
      </c>
    </row>
    <row r="14" spans="1:13" ht="3" customHeight="1">
      <c r="A14" s="60"/>
      <c r="B14" s="60"/>
      <c r="C14" s="60"/>
      <c r="M14" s="60">
        <v>3</v>
      </c>
    </row>
    <row r="15" spans="1:13" ht="29.25" customHeight="1">
      <c r="E15" s="2380" t="s">
        <v>1892</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1893</v>
      </c>
      <c r="E7" s="238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80" t="s">
        <v>1896</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1897</v>
      </c>
      <c r="E7" s="2051"/>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281</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105</v>
      </c>
      <c r="F8" s="2125" t="s">
        <v>123</v>
      </c>
      <c r="G8" s="2126"/>
      <c r="H8" s="2125" t="s">
        <v>87</v>
      </c>
      <c r="I8" s="2126"/>
      <c r="J8" s="2065" t="s">
        <v>124</v>
      </c>
      <c r="K8" s="1483"/>
      <c r="L8" s="2124" t="s">
        <v>282</v>
      </c>
      <c r="M8" s="2124"/>
      <c r="N8" s="2124"/>
      <c r="O8" s="2124"/>
      <c r="P8" s="2124"/>
      <c r="Q8" s="1484"/>
      <c r="R8" s="2047" t="s">
        <v>283</v>
      </c>
      <c r="S8" s="2052"/>
      <c r="T8" s="2052"/>
      <c r="U8" s="2052"/>
      <c r="V8" s="2052"/>
      <c r="W8" s="1484"/>
      <c r="X8" s="2065" t="s">
        <v>284</v>
      </c>
      <c r="Y8" s="2065"/>
      <c r="Z8" s="2065"/>
      <c r="AA8" s="2065"/>
      <c r="AB8" s="2065"/>
      <c r="AC8" s="1485"/>
      <c r="AD8" s="2065" t="s">
        <v>285</v>
      </c>
      <c r="AE8" s="2065"/>
      <c r="AF8" s="2065"/>
      <c r="AG8" s="2065"/>
      <c r="AH8" s="2047"/>
      <c r="AI8" s="2065" t="s">
        <v>286</v>
      </c>
      <c r="AJ8" s="1501"/>
      <c r="BM8" s="230">
        <v>32</v>
      </c>
    </row>
    <row r="9" spans="1:65" ht="23.25" customHeight="1">
      <c r="D9" s="2065"/>
      <c r="E9" s="2065"/>
      <c r="F9" s="2124" t="s">
        <v>88</v>
      </c>
      <c r="G9" s="2124" t="s">
        <v>129</v>
      </c>
      <c r="H9" s="2127"/>
      <c r="I9" s="2128"/>
      <c r="J9" s="2047"/>
      <c r="K9" s="1486"/>
      <c r="L9" s="2065" t="s">
        <v>287</v>
      </c>
      <c r="M9" s="2047"/>
      <c r="N9" s="2125" t="s">
        <v>87</v>
      </c>
      <c r="O9" s="2126"/>
      <c r="P9" s="2065" t="s">
        <v>130</v>
      </c>
      <c r="Q9" s="1483"/>
      <c r="R9" s="2065" t="s">
        <v>287</v>
      </c>
      <c r="S9" s="2047"/>
      <c r="T9" s="2125" t="s">
        <v>87</v>
      </c>
      <c r="U9" s="2126"/>
      <c r="V9" s="2065" t="s">
        <v>130</v>
      </c>
      <c r="W9" s="1483"/>
      <c r="X9" s="2065" t="s">
        <v>287</v>
      </c>
      <c r="Y9" s="2047"/>
      <c r="Z9" s="2125" t="s">
        <v>87</v>
      </c>
      <c r="AA9" s="2126"/>
      <c r="AB9" s="2065" t="s">
        <v>288</v>
      </c>
      <c r="AC9" s="1483"/>
      <c r="AD9" s="2065" t="s">
        <v>287</v>
      </c>
      <c r="AE9" s="2047"/>
      <c r="AF9" s="2125" t="s">
        <v>87</v>
      </c>
      <c r="AG9" s="2126"/>
      <c r="AH9" s="2047" t="s">
        <v>288</v>
      </c>
      <c r="AI9" s="2065"/>
      <c r="AJ9" s="1501"/>
      <c r="BM9" s="230">
        <v>22</v>
      </c>
    </row>
    <row r="10" spans="1:65" ht="24" customHeight="1">
      <c r="D10" s="2124"/>
      <c r="E10" s="2124"/>
      <c r="F10" s="2129"/>
      <c r="G10" s="2129"/>
      <c r="H10" s="2130"/>
      <c r="I10" s="2131"/>
      <c r="J10" s="2125"/>
      <c r="K10" s="1486"/>
      <c r="L10" s="1505" t="s">
        <v>289</v>
      </c>
      <c r="M10" s="1500" t="s">
        <v>290</v>
      </c>
      <c r="N10" s="2127"/>
      <c r="O10" s="2128"/>
      <c r="P10" s="2124"/>
      <c r="Q10" s="1483"/>
      <c r="R10" s="1505" t="s">
        <v>289</v>
      </c>
      <c r="S10" s="1500" t="s">
        <v>290</v>
      </c>
      <c r="T10" s="2127"/>
      <c r="U10" s="2128"/>
      <c r="V10" s="2124"/>
      <c r="W10" s="1483"/>
      <c r="X10" s="1505" t="s">
        <v>289</v>
      </c>
      <c r="Y10" s="1500" t="s">
        <v>290</v>
      </c>
      <c r="Z10" s="2127"/>
      <c r="AA10" s="2128"/>
      <c r="AB10" s="2124"/>
      <c r="AC10" s="1483"/>
      <c r="AD10" s="1505" t="s">
        <v>289</v>
      </c>
      <c r="AE10" s="1500" t="s">
        <v>290</v>
      </c>
      <c r="AF10" s="2127"/>
      <c r="AG10" s="2128"/>
      <c r="AH10" s="2125"/>
      <c r="AI10" s="2124"/>
      <c r="AJ10" s="1501"/>
      <c r="AK10" s="191" t="s">
        <v>291</v>
      </c>
      <c r="AL10" s="191" t="s">
        <v>131</v>
      </c>
      <c r="BM10" s="230">
        <v>23</v>
      </c>
    </row>
    <row r="11" spans="1:65" ht="15" customHeight="1">
      <c r="D11" s="2132" t="s">
        <v>109</v>
      </c>
      <c r="E11" s="2134" t="s">
        <v>292</v>
      </c>
      <c r="F11" s="2134" t="s">
        <v>293</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110</v>
      </c>
      <c r="E17" s="2134" t="s">
        <v>292</v>
      </c>
      <c r="F17" s="2134" t="s">
        <v>294</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292</v>
      </c>
      <c r="F23" s="2134" t="s">
        <v>295</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292</v>
      </c>
      <c r="F29" s="2134" t="s">
        <v>296</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111</v>
      </c>
      <c r="E35" s="2134" t="s">
        <v>292</v>
      </c>
      <c r="F35" s="2134" t="s">
        <v>297</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1898</v>
      </c>
      <c r="C2" s="2383"/>
      <c r="D2" s="2383"/>
      <c r="E2" s="205"/>
      <c r="F2" s="28">
        <v>22</v>
      </c>
    </row>
    <row r="3" spans="1:6" ht="3" customHeight="1">
      <c r="F3" s="28">
        <v>3</v>
      </c>
    </row>
    <row r="4" spans="1:6" ht="23.25" customHeight="1">
      <c r="B4" s="201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71">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76" t="s">
        <v>109</v>
      </c>
      <c r="E23" s="2077"/>
      <c r="F23" s="2075" t="s">
        <v>19</v>
      </c>
      <c r="G23" s="2423"/>
      <c r="H23" s="2065">
        <v>1</v>
      </c>
      <c r="I23" s="2425" t="str">
        <f>IF(U23="","",INDEX(TERRITORY_MR_LIST,MATCH(U23,TERRITORY_LIST_ID,0)))</f>
        <v/>
      </c>
      <c r="J23" s="2075"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688</v>
      </c>
      <c r="H29" s="2046">
        <v>1</v>
      </c>
      <c r="I29" s="2428" t="str">
        <f>IF(U29="","",INDEX(TERRITORY_MR_LIST,MATCH(U29,TERRITORY_LIST_ID,0)))</f>
        <v/>
      </c>
      <c r="J29" s="2075"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47" t="s">
        <v>312</v>
      </c>
      <c r="B47" s="439"/>
      <c r="C47" s="2158"/>
      <c r="D47" s="382" t="str">
        <f>A47</f>
        <v>5.1</v>
      </c>
      <c r="E47" s="379" t="s">
        <v>313</v>
      </c>
      <c r="F47" s="1899" t="s">
        <v>305</v>
      </c>
      <c r="G47" s="381" t="s">
        <v>314</v>
      </c>
      <c r="H47" s="412"/>
      <c r="I47" s="783"/>
    </row>
    <row r="48" spans="1:38" s="392" customFormat="1" ht="22.5" customHeight="1">
      <c r="A48" s="2147"/>
      <c r="B48" s="439"/>
      <c r="C48" s="2158"/>
      <c r="D48" s="377" t="str">
        <f>D47&amp;".1"</f>
        <v>5.1.1</v>
      </c>
      <c r="E48" s="376" t="s">
        <v>315</v>
      </c>
      <c r="F48" s="1900" t="s">
        <v>22</v>
      </c>
      <c r="G48" s="411"/>
      <c r="H48" s="412"/>
      <c r="I48" s="783"/>
    </row>
    <row r="49" spans="1:45" s="392" customFormat="1" ht="22.5" customHeight="1">
      <c r="A49" s="2147"/>
      <c r="B49" s="439"/>
      <c r="C49" s="2158"/>
      <c r="D49" s="377" t="str">
        <f>D47&amp;".2"</f>
        <v>5.1.2</v>
      </c>
      <c r="E49" s="376" t="s">
        <v>316</v>
      </c>
      <c r="F49" s="1659" t="s">
        <v>22</v>
      </c>
      <c r="G49" s="381" t="s">
        <v>317</v>
      </c>
      <c r="H49" s="412"/>
      <c r="I49" s="783"/>
    </row>
    <row r="50" spans="1:45" s="392" customFormat="1" ht="22.5" customHeight="1">
      <c r="A50" s="2147"/>
      <c r="B50" s="439"/>
      <c r="C50" s="2158"/>
      <c r="D50" s="377" t="str">
        <f>D47&amp;".3"</f>
        <v>5.1.3</v>
      </c>
      <c r="E50" s="376" t="s">
        <v>318</v>
      </c>
      <c r="F50" s="1900" t="s">
        <v>22</v>
      </c>
      <c r="G50" s="411"/>
      <c r="H50" s="412"/>
      <c r="I50" s="783"/>
    </row>
    <row r="51" spans="1:45" s="392" customFormat="1" ht="22.5" customHeight="1">
      <c r="A51" s="2147"/>
      <c r="B51" s="439"/>
      <c r="C51" s="2158"/>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1917</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375</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1921</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44" t="s">
        <v>109</v>
      </c>
      <c r="I101" s="2454"/>
      <c r="J101" s="2377"/>
      <c r="K101" s="2452"/>
      <c r="L101" s="2075" t="s">
        <v>19</v>
      </c>
      <c r="M101" s="2076"/>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1923</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9" t="s">
        <v>109</v>
      </c>
      <c r="E115" s="2285" t="s">
        <v>105</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563</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564</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609</v>
      </c>
      <c r="F118" s="2283"/>
      <c r="G118" s="2283"/>
      <c r="H118" s="2283"/>
      <c r="I118" s="2283"/>
      <c r="J118" s="2283"/>
      <c r="K118" s="2283"/>
      <c r="L118" s="2283"/>
      <c r="M118" s="2283"/>
      <c r="N118" s="2283"/>
      <c r="O118" s="2283"/>
      <c r="P118" s="2283"/>
      <c r="Q118" s="495">
        <f>SUMIF(T119:T120,"i",Q119:Q120)</f>
        <v>0</v>
      </c>
      <c r="R118" s="947"/>
      <c r="S118" s="1725" t="s">
        <v>610</v>
      </c>
      <c r="T118" s="654" t="s">
        <v>611</v>
      </c>
      <c r="U118" s="2197">
        <v>1</v>
      </c>
      <c r="V118" s="2197" t="s">
        <v>574</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1930</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612</v>
      </c>
      <c r="F121" s="2283"/>
      <c r="G121" s="2283"/>
      <c r="H121" s="2283"/>
      <c r="I121" s="2283"/>
      <c r="J121" s="2283"/>
      <c r="K121" s="2283"/>
      <c r="L121" s="2283"/>
      <c r="M121" s="2283"/>
      <c r="N121" s="2283"/>
      <c r="O121" s="2283"/>
      <c r="P121" s="2283"/>
      <c r="Q121" s="495">
        <f>SUMIF(T122:T123,"i",Q122:Q123)</f>
        <v>0</v>
      </c>
      <c r="R121" s="947"/>
      <c r="S121" s="1725" t="s">
        <v>613</v>
      </c>
      <c r="T121" s="654" t="s">
        <v>611</v>
      </c>
      <c r="U121" s="2197">
        <v>1</v>
      </c>
      <c r="V121" s="2197"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1930</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9" t="s">
        <v>109</v>
      </c>
      <c r="E127" s="2285" t="s">
        <v>105</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563</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564</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609</v>
      </c>
      <c r="F130" s="2283"/>
      <c r="G130" s="2283"/>
      <c r="H130" s="2283"/>
      <c r="I130" s="2283"/>
      <c r="J130" s="2283"/>
      <c r="K130" s="2283"/>
      <c r="L130" s="2283"/>
      <c r="M130" s="2283"/>
      <c r="N130" s="2283"/>
      <c r="O130" s="2283"/>
      <c r="P130" s="2283"/>
      <c r="Q130" s="495">
        <f>SUMIF(T131:T132,"i",Q131:Q132)</f>
        <v>0</v>
      </c>
      <c r="R130" s="947"/>
      <c r="S130" s="1725" t="s">
        <v>610</v>
      </c>
      <c r="T130" s="654" t="s">
        <v>611</v>
      </c>
      <c r="U130" s="2197">
        <v>1</v>
      </c>
      <c r="V130" s="2197" t="s">
        <v>574</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1930</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611</v>
      </c>
      <c r="U133" s="2197">
        <v>1</v>
      </c>
      <c r="V133" s="2197"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14"/>
      <c r="F139" s="2076" t="s">
        <v>109</v>
      </c>
      <c r="G139" s="2417" t="s">
        <v>22</v>
      </c>
      <c r="H139" s="226"/>
      <c r="I139" s="574" t="s">
        <v>109</v>
      </c>
      <c r="J139" s="1734" t="s">
        <v>1933</v>
      </c>
      <c r="K139" s="575" t="s">
        <v>545</v>
      </c>
      <c r="L139" s="2160" t="s">
        <v>545</v>
      </c>
      <c r="M139" s="2122"/>
      <c r="N139" s="575" t="s">
        <v>545</v>
      </c>
      <c r="O139" s="575" t="s">
        <v>545</v>
      </c>
      <c r="P139" s="575" t="s">
        <v>545</v>
      </c>
      <c r="Q139" s="576">
        <f>SUM(Q140:Q142)</f>
        <v>0</v>
      </c>
      <c r="R139" s="576">
        <f>IF(R136=0,0,(Q136/R136)*100)</f>
        <v>0</v>
      </c>
      <c r="S139" s="2134"/>
      <c r="T139" s="654" t="s">
        <v>611</v>
      </c>
      <c r="U139" s="28"/>
      <c r="V139" s="28"/>
      <c r="AC139" s="28"/>
    </row>
    <row r="140" spans="1:83" s="1776" customFormat="1" ht="11.25" customHeight="1">
      <c r="A140" s="1733"/>
      <c r="B140" s="1087"/>
      <c r="C140" s="349"/>
      <c r="D140" s="28"/>
      <c r="E140" s="2415"/>
      <c r="F140" s="2076"/>
      <c r="G140" s="2417"/>
      <c r="H140" s="2065"/>
      <c r="I140" s="2344" t="s">
        <v>1021</v>
      </c>
      <c r="J140" s="2412"/>
      <c r="K140" s="2413"/>
      <c r="L140" s="577"/>
      <c r="M140" s="578" t="s">
        <v>109</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1934</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1935</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1021</v>
      </c>
      <c r="J147" s="2412"/>
      <c r="K147" s="241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109</v>
      </c>
      <c r="N154" s="2419" t="str">
        <f>IF(Z154="","",INDEX(TERRITORY_MR_LIST,MATCH(Z154,TERRITORY_LIST_ID,0)))</f>
        <v/>
      </c>
      <c r="O154" s="2137" t="s">
        <v>65</v>
      </c>
      <c r="P154" s="2076"/>
      <c r="Q154" s="2076" t="s">
        <v>109</v>
      </c>
      <c r="R154" s="2406" t="s">
        <v>22</v>
      </c>
      <c r="S154" s="2075"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109</v>
      </c>
      <c r="N160" s="2419" t="str">
        <f>IF(Z160="","",INDEX(TERRITORY_MR_LIST,MATCH(Z160,TERRITORY_LIST_ID,0)))</f>
        <v/>
      </c>
      <c r="O160" s="2137" t="s">
        <v>65</v>
      </c>
      <c r="P160" s="2076"/>
      <c r="Q160" s="2076" t="s">
        <v>109</v>
      </c>
      <c r="R160" s="2406" t="s">
        <v>22</v>
      </c>
      <c r="S160" s="2075"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109</v>
      </c>
      <c r="N165" s="2419" t="str">
        <f>IF(Z165="","",INDEX(TERRITORY_MR_LIST,MATCH(Z165,TERRITORY_LIST_ID,0)))</f>
        <v/>
      </c>
      <c r="O165" s="2137" t="s">
        <v>65</v>
      </c>
      <c r="P165" s="2076"/>
      <c r="Q165" s="2076" t="s">
        <v>109</v>
      </c>
      <c r="R165" s="2406" t="s">
        <v>22</v>
      </c>
      <c r="S165" s="2075"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109</v>
      </c>
      <c r="R169" s="2406" t="s">
        <v>22</v>
      </c>
      <c r="S169" s="2075"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109</v>
      </c>
      <c r="N176" s="2419" t="str">
        <f>IF(Z176="","",INDEX(TERRITORY_MR_LIST,MATCH(Z176,TERRITORY_LIST_ID,0)))</f>
        <v/>
      </c>
      <c r="O176" s="2137" t="s">
        <v>65</v>
      </c>
      <c r="P176" s="2076"/>
      <c r="Q176" s="2076" t="s">
        <v>109</v>
      </c>
      <c r="R176" s="2406" t="s">
        <v>22</v>
      </c>
      <c r="S176" s="2307" t="s">
        <v>19</v>
      </c>
      <c r="T176" s="1729"/>
      <c r="U176" s="1729" t="s">
        <v>109</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109</v>
      </c>
      <c r="N182" s="2419" t="str">
        <f>IF(Z182="","",INDEX(TERRITORY_MR_LIST,MATCH(Z182,TERRITORY_LIST_ID,0)))</f>
        <v/>
      </c>
      <c r="O182" s="2137" t="s">
        <v>65</v>
      </c>
      <c r="P182" s="2076"/>
      <c r="Q182" s="2076" t="s">
        <v>109</v>
      </c>
      <c r="R182" s="2406" t="s">
        <v>22</v>
      </c>
      <c r="S182" s="2307" t="s">
        <v>19</v>
      </c>
      <c r="T182" s="1729"/>
      <c r="U182" s="1729" t="s">
        <v>109</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109</v>
      </c>
      <c r="N187" s="2419" t="str">
        <f>IF(Z187="","",INDEX(TERRITORY_MR_LIST,MATCH(Z187,TERRITORY_LIST_ID,0)))</f>
        <v/>
      </c>
      <c r="O187" s="2137" t="s">
        <v>65</v>
      </c>
      <c r="P187" s="2076"/>
      <c r="Q187" s="2076" t="s">
        <v>109</v>
      </c>
      <c r="R187" s="2406" t="s">
        <v>22</v>
      </c>
      <c r="S187" s="2307" t="s">
        <v>19</v>
      </c>
      <c r="T187" s="1729"/>
      <c r="U187" s="1729" t="s">
        <v>109</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109</v>
      </c>
      <c r="R191" s="2406" t="s">
        <v>22</v>
      </c>
      <c r="S191" s="2307" t="s">
        <v>19</v>
      </c>
      <c r="T191" s="1729"/>
      <c r="U191" s="1729" t="s">
        <v>109</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109</v>
      </c>
      <c r="P202" s="2452"/>
      <c r="Q202" s="1507"/>
      <c r="R202" s="2137" t="s">
        <v>65</v>
      </c>
      <c r="S202" s="2137" t="s">
        <v>65</v>
      </c>
      <c r="T202" s="1781"/>
      <c r="U202" s="2076" t="s">
        <v>109</v>
      </c>
      <c r="V202" s="2442" t="str">
        <f>IF(AK202="","",INDEX(TERRITORY_MR_LIST,MATCH(AK202,TERRITORY_LIST_ID,0)))</f>
        <v/>
      </c>
      <c r="W202" s="1508"/>
      <c r="X202" s="2137" t="s">
        <v>65</v>
      </c>
      <c r="Y202" s="2137" t="s">
        <v>19</v>
      </c>
      <c r="Z202" s="1491"/>
      <c r="AA202" s="2076" t="s">
        <v>109</v>
      </c>
      <c r="AB202" s="2444"/>
      <c r="AC202" s="1509"/>
      <c r="AD202" s="2137" t="s">
        <v>65</v>
      </c>
      <c r="AE202" s="2137" t="s">
        <v>19</v>
      </c>
      <c r="AF202" s="1489"/>
      <c r="AG202" s="1738" t="s">
        <v>109</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1939</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1940</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103</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1941</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1617</v>
      </c>
    </row>
    <row r="2" spans="1:8" ht="9" customHeight="1">
      <c r="A2" s="913" t="s">
        <v>1944</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холодное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холодное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8" t="s">
        <v>2012</v>
      </c>
      <c r="P1" s="2458"/>
      <c r="Q1" s="2458"/>
      <c r="R1" s="2458"/>
      <c r="S1" s="2458"/>
      <c r="T1" s="2458" t="s">
        <v>2010</v>
      </c>
      <c r="U1" s="2458"/>
      <c r="V1" s="2458"/>
      <c r="W1" s="2458"/>
      <c r="X1" s="2458"/>
      <c r="Y1" s="929"/>
      <c r="Z1" s="2458" t="s">
        <v>2013</v>
      </c>
      <c r="AA1" s="2458"/>
      <c r="AB1" s="2458"/>
      <c r="AC1" s="2458"/>
      <c r="AD1" s="2458"/>
    </row>
    <row r="2" spans="1:34" ht="18" customHeight="1">
      <c r="A2" s="777"/>
      <c r="B2" s="777"/>
      <c r="C2" s="772" t="s">
        <v>807</v>
      </c>
      <c r="D2" s="772" t="s">
        <v>853</v>
      </c>
      <c r="E2" s="772" t="s">
        <v>906</v>
      </c>
      <c r="F2" s="772" t="s">
        <v>893</v>
      </c>
      <c r="G2" s="772" t="s">
        <v>1617</v>
      </c>
      <c r="H2" s="774"/>
      <c r="I2" s="774"/>
      <c r="J2" s="774"/>
      <c r="K2" s="774"/>
      <c r="L2" s="774"/>
      <c r="M2" s="774"/>
      <c r="N2" s="774"/>
      <c r="O2" s="772" t="s">
        <v>807</v>
      </c>
      <c r="P2" s="772" t="s">
        <v>853</v>
      </c>
      <c r="Q2" s="772" t="s">
        <v>893</v>
      </c>
      <c r="R2" s="772" t="s">
        <v>906</v>
      </c>
      <c r="S2" s="772" t="s">
        <v>1617</v>
      </c>
      <c r="T2" s="772" t="s">
        <v>807</v>
      </c>
      <c r="U2" s="772" t="s">
        <v>853</v>
      </c>
      <c r="V2" s="772" t="s">
        <v>893</v>
      </c>
      <c r="W2" s="772" t="s">
        <v>906</v>
      </c>
      <c r="X2" s="772" t="s">
        <v>1617</v>
      </c>
      <c r="Y2" s="772"/>
      <c r="Z2" s="772" t="s">
        <v>807</v>
      </c>
      <c r="AA2" s="781" t="s">
        <v>853</v>
      </c>
      <c r="AB2" s="772" t="s">
        <v>893</v>
      </c>
      <c r="AC2" s="772" t="s">
        <v>906</v>
      </c>
      <c r="AD2" s="772" t="s">
        <v>1617</v>
      </c>
    </row>
    <row r="3" spans="1:34" ht="162" customHeight="1">
      <c r="A3" s="776" t="s">
        <v>27</v>
      </c>
      <c r="B3" s="776"/>
      <c r="C3" s="2462" t="s">
        <v>2014</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1555</v>
      </c>
      <c r="D11" s="2465" t="s">
        <v>1551</v>
      </c>
      <c r="E11" s="2465" t="s">
        <v>1649</v>
      </c>
      <c r="F11" s="2465" t="s">
        <v>2019</v>
      </c>
      <c r="G11" s="246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59"/>
      <c r="B12" s="829">
        <v>2</v>
      </c>
      <c r="C12" s="2466"/>
      <c r="D12" s="2466"/>
      <c r="E12" s="2466"/>
      <c r="F12" s="2466"/>
      <c r="G12" s="246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59"/>
      <c r="B13" s="829">
        <v>3</v>
      </c>
      <c r="C13" s="2466"/>
      <c r="D13" s="2466"/>
      <c r="E13" s="2466"/>
      <c r="F13" s="2466"/>
      <c r="G13" s="2466"/>
      <c r="H13" s="245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2033</v>
      </c>
      <c r="AA14" s="780" t="s">
        <v>2033</v>
      </c>
      <c r="AB14" s="777"/>
      <c r="AC14" s="777"/>
      <c r="AD14" s="777"/>
    </row>
    <row r="15" spans="1:34" ht="108" customHeight="1">
      <c r="A15" s="2459"/>
      <c r="B15" s="829">
        <v>5</v>
      </c>
      <c r="C15" s="2466"/>
      <c r="D15" s="2466"/>
      <c r="E15" s="2466"/>
      <c r="F15" s="2466"/>
      <c r="G15" s="2466"/>
      <c r="H15" s="246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1462</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2225</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299</v>
      </c>
      <c r="M14" s="2065"/>
      <c r="N14" s="2065"/>
      <c r="O14" s="2065"/>
      <c r="P14" s="2065"/>
      <c r="Q14" s="2065"/>
      <c r="R14" s="2065"/>
      <c r="S14" s="2065"/>
      <c r="T14" s="2065"/>
      <c r="U14" s="2065"/>
      <c r="V14" s="2065"/>
      <c r="W14" s="2065"/>
      <c r="X14" s="2065" t="s">
        <v>300</v>
      </c>
      <c r="AD14" s="1082">
        <v>14</v>
      </c>
    </row>
    <row r="15" spans="1:30" ht="14.65" customHeight="1">
      <c r="J15" s="313"/>
      <c r="K15" s="313"/>
      <c r="L15" s="2206" t="s">
        <v>87</v>
      </c>
      <c r="M15" s="2154" t="s">
        <v>427</v>
      </c>
      <c r="N15" s="238"/>
      <c r="O15" s="2207" t="s">
        <v>2226</v>
      </c>
      <c r="P15" s="2208"/>
      <c r="Q15" s="2208"/>
      <c r="R15" s="2208"/>
      <c r="S15" s="2208"/>
      <c r="T15" s="2208"/>
      <c r="U15" s="2209"/>
      <c r="V15" s="2210" t="s">
        <v>429</v>
      </c>
      <c r="W15" s="2213" t="s">
        <v>1145</v>
      </c>
      <c r="X15" s="2065"/>
      <c r="AD15" s="1082">
        <v>14</v>
      </c>
    </row>
    <row r="16" spans="1:30" ht="35.65" customHeight="1">
      <c r="J16" s="313"/>
      <c r="K16" s="313"/>
      <c r="L16" s="2206"/>
      <c r="M16" s="2154"/>
      <c r="N16" s="961"/>
      <c r="O16" s="2124" t="s">
        <v>432</v>
      </c>
      <c r="P16" s="2124" t="s">
        <v>433</v>
      </c>
      <c r="Q16" s="2047" t="s">
        <v>434</v>
      </c>
      <c r="R16" s="2046"/>
      <c r="S16" s="2047" t="s">
        <v>448</v>
      </c>
      <c r="T16" s="2052"/>
      <c r="U16" s="2046"/>
      <c r="V16" s="2211"/>
      <c r="W16" s="2214"/>
      <c r="X16" s="2065"/>
      <c r="AD16" s="1082">
        <v>34</v>
      </c>
    </row>
    <row r="17" spans="1:30" ht="35.65" customHeight="1">
      <c r="A17" s="1297" t="s">
        <v>135</v>
      </c>
      <c r="B17" s="1297" t="s">
        <v>136</v>
      </c>
      <c r="C17" s="1297" t="s">
        <v>137</v>
      </c>
      <c r="D17" s="1297" t="s">
        <v>138</v>
      </c>
      <c r="E17" s="1297"/>
      <c r="J17" s="313"/>
      <c r="K17" s="313"/>
      <c r="L17" s="2206"/>
      <c r="M17" s="2154"/>
      <c r="N17" s="239"/>
      <c r="O17" s="2179"/>
      <c r="P17" s="2179"/>
      <c r="Q17" s="1149" t="s">
        <v>443</v>
      </c>
      <c r="R17" s="1149" t="s">
        <v>444</v>
      </c>
      <c r="S17" s="1219" t="s">
        <v>445</v>
      </c>
      <c r="T17" s="2159" t="s">
        <v>446</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68" t="str">
        <f>INDEX(PT_DIFFERENTIATION_NTAR,MATCH(A19,PT_DIFFERENTIATION_NTAR_ID,0))</f>
        <v/>
      </c>
      <c r="P19" s="2468"/>
      <c r="Q19" s="2468"/>
      <c r="R19" s="2468"/>
      <c r="S19" s="2468"/>
      <c r="T19" s="2468"/>
      <c r="U19" s="2468"/>
      <c r="V19" s="2468"/>
      <c r="W19" s="246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68" t="str">
        <f>INDEX(PT_DIFFERENTIATION_TER,MATCH(B19,PT_DIFFERENTIATION_TER_ID,0))</f>
        <v/>
      </c>
      <c r="P20" s="2468"/>
      <c r="Q20" s="2468"/>
      <c r="R20" s="2468"/>
      <c r="S20" s="2468"/>
      <c r="T20" s="2468"/>
      <c r="U20" s="2468"/>
      <c r="V20" s="2468"/>
      <c r="W20" s="246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68" t="str">
        <f>INDEX(PT_DIFFERENTIATION_CS,MATCH(C19,PT_DIFFERENTIATION_CS_ID,0))</f>
        <v/>
      </c>
      <c r="P21" s="2468"/>
      <c r="Q21" s="2468"/>
      <c r="R21" s="2468"/>
      <c r="S21" s="2468"/>
      <c r="T21" s="2468"/>
      <c r="U21" s="2468"/>
      <c r="V21" s="2468"/>
      <c r="W21" s="246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68" t="str">
        <f>INDEX(PT_DIFFERENTIATION_IST_TE,MATCH(D19,PT_DIFFERENTIATION_IST_TE_ID,0))</f>
        <v/>
      </c>
      <c r="P22" s="2468"/>
      <c r="Q22" s="2468"/>
      <c r="R22" s="2468"/>
      <c r="S22" s="2468"/>
      <c r="T22" s="2468"/>
      <c r="U22" s="2468"/>
      <c r="V22" s="2468"/>
      <c r="W22" s="246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71" t="str">
        <f>L22&amp;".1"</f>
        <v>....1</v>
      </c>
      <c r="I23" s="2197">
        <v>1</v>
      </c>
      <c r="J23" s="1218"/>
      <c r="K23" s="293"/>
      <c r="L23" s="1220" t="str">
        <f>$F$23</f>
        <v>....1</v>
      </c>
      <c r="M23" s="222" t="s">
        <v>403</v>
      </c>
      <c r="N23" s="237"/>
      <c r="O23" s="2227"/>
      <c r="P23" s="2227"/>
      <c r="Q23" s="2227"/>
      <c r="R23" s="2227"/>
      <c r="S23" s="2227"/>
      <c r="T23" s="2227"/>
      <c r="U23" s="2227"/>
      <c r="V23" s="2227"/>
      <c r="W23" s="2227"/>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71"/>
      <c r="G24" s="2171" t="str">
        <f>F23&amp;".1"</f>
        <v>....1.1</v>
      </c>
      <c r="I24" s="2197"/>
      <c r="J24" s="2197">
        <v>1</v>
      </c>
      <c r="K24" s="294"/>
      <c r="L24" s="1220" t="str">
        <f>$G$24</f>
        <v>....1.1</v>
      </c>
      <c r="M24" s="223" t="s">
        <v>406</v>
      </c>
      <c r="N24" s="237"/>
      <c r="O24" s="2181"/>
      <c r="P24" s="2182"/>
      <c r="Q24" s="2182"/>
      <c r="R24" s="2182"/>
      <c r="S24" s="2182"/>
      <c r="T24" s="2182"/>
      <c r="U24" s="2182"/>
      <c r="V24" s="2182"/>
      <c r="W24" s="2183"/>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169</v>
      </c>
      <c r="B27" s="1290" t="s">
        <v>170</v>
      </c>
      <c r="C27" s="1290" t="s">
        <v>171</v>
      </c>
      <c r="D27" s="1290" t="s">
        <v>172</v>
      </c>
      <c r="E27" s="1290"/>
      <c r="F27" s="2171"/>
      <c r="G27" s="2171"/>
      <c r="I27" s="2197"/>
      <c r="J27" s="2197"/>
      <c r="K27" s="293"/>
      <c r="L27" s="1205"/>
      <c r="M27" s="225" t="s">
        <v>410</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71"/>
      <c r="I28" s="2197"/>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92" t="s">
        <v>2229</v>
      </c>
      <c r="N35" s="2192"/>
      <c r="O35" s="2192"/>
      <c r="P35" s="2192"/>
      <c r="Q35" s="2192"/>
      <c r="R35" s="2192"/>
      <c r="S35" s="2192"/>
      <c r="T35" s="2192"/>
      <c r="U35" s="2192"/>
      <c r="V35" s="2192"/>
      <c r="W35" s="2192"/>
      <c r="X35" s="2192"/>
      <c r="AD35" s="1082">
        <v>27</v>
      </c>
    </row>
    <row r="36" spans="1:30" ht="109.15" customHeight="1">
      <c r="H36" s="474"/>
      <c r="I36" s="1230"/>
      <c r="M36" s="2192" t="s">
        <v>2230</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холодное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299</v>
      </c>
      <c r="E8" s="2150"/>
      <c r="F8" s="2150"/>
      <c r="G8" s="2153" t="s">
        <v>300</v>
      </c>
      <c r="J8" s="392">
        <v>11</v>
      </c>
    </row>
    <row r="9" spans="1:10" ht="11.45" customHeight="1">
      <c r="A9" s="394"/>
      <c r="B9" s="439"/>
      <c r="C9" s="394"/>
      <c r="D9" s="409" t="s">
        <v>87</v>
      </c>
      <c r="E9" s="383" t="s">
        <v>301</v>
      </c>
      <c r="F9" s="383" t="s">
        <v>302</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Калужская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4003006551</v>
      </c>
      <c r="G14" s="942" t="s">
        <v>308</v>
      </c>
      <c r="H14" s="412"/>
      <c r="J14" s="392">
        <v>0</v>
      </c>
    </row>
    <row r="15" spans="1:10" ht="22.5" hidden="1" customHeight="1">
      <c r="A15" s="394"/>
      <c r="B15" s="439"/>
      <c r="C15" s="394"/>
      <c r="D15" s="939" t="s">
        <v>309</v>
      </c>
      <c r="E15" s="940" t="s">
        <v>310</v>
      </c>
      <c r="F15" s="941" t="str">
        <f>IF(kpp="","",kpp)</f>
        <v>400301001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312</v>
      </c>
      <c r="B19" s="439"/>
      <c r="C19" s="2158"/>
      <c r="D19" s="382" t="str">
        <f>A19</f>
        <v>5.1</v>
      </c>
      <c r="E19" s="379" t="s">
        <v>313</v>
      </c>
      <c r="F19" s="380" t="s">
        <v>305</v>
      </c>
      <c r="G19" s="381" t="s">
        <v>314</v>
      </c>
      <c r="H19" s="412"/>
      <c r="I19" s="783"/>
      <c r="J19" s="392">
        <v>0</v>
      </c>
    </row>
    <row r="20" spans="1:10" ht="24" hidden="1" customHeight="1">
      <c r="A20" s="2147"/>
      <c r="B20" s="439"/>
      <c r="C20" s="2158"/>
      <c r="D20" s="377" t="str">
        <f>D19&amp;".1"</f>
        <v>5.1.1</v>
      </c>
      <c r="E20" s="376" t="s">
        <v>315</v>
      </c>
      <c r="F20" s="811" t="s">
        <v>22</v>
      </c>
      <c r="G20" s="411"/>
      <c r="H20" s="412"/>
      <c r="I20" s="783"/>
      <c r="J20" s="392">
        <v>0</v>
      </c>
    </row>
    <row r="21" spans="1:10" ht="22.5" hidden="1" customHeight="1">
      <c r="A21" s="2147"/>
      <c r="B21" s="439"/>
      <c r="C21" s="2158"/>
      <c r="D21" s="377" t="str">
        <f>D19&amp;".2"</f>
        <v>5.1.2</v>
      </c>
      <c r="E21" s="376" t="s">
        <v>316</v>
      </c>
      <c r="F21" s="1660" t="s">
        <v>22</v>
      </c>
      <c r="G21" s="381" t="s">
        <v>317</v>
      </c>
      <c r="H21" s="412"/>
      <c r="I21" s="783"/>
      <c r="J21" s="392">
        <v>0</v>
      </c>
    </row>
    <row r="22" spans="1:10" ht="22.5" hidden="1" customHeight="1">
      <c r="A22" s="2147"/>
      <c r="B22" s="439"/>
      <c r="C22" s="2158"/>
      <c r="D22" s="377" t="str">
        <f>D19&amp;".3"</f>
        <v>5.1.3</v>
      </c>
      <c r="E22" s="376" t="s">
        <v>318</v>
      </c>
      <c r="F22" s="811" t="s">
        <v>22</v>
      </c>
      <c r="G22" s="411"/>
      <c r="H22" s="412"/>
      <c r="I22" s="783"/>
      <c r="J22" s="392">
        <v>0</v>
      </c>
    </row>
    <row r="23" spans="1:10" ht="22.5" hidden="1" customHeight="1">
      <c r="A23" s="2147"/>
      <c r="B23" s="439"/>
      <c r="C23" s="2158"/>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338</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47"/>
      <c r="B47" s="439"/>
      <c r="C47" s="429"/>
      <c r="D47" s="377" t="str">
        <f>D45&amp;".2"</f>
        <v>11.2</v>
      </c>
      <c r="E47" s="379" t="s">
        <v>342</v>
      </c>
      <c r="F47" s="427"/>
      <c r="G47" s="374" t="s">
        <v>343</v>
      </c>
      <c r="H47" s="412"/>
      <c r="J47" s="392">
        <v>23</v>
      </c>
    </row>
    <row r="48" spans="1:10" ht="24" customHeight="1">
      <c r="A48" s="2147"/>
      <c r="B48" s="439"/>
      <c r="C48" s="429"/>
      <c r="D48" s="377" t="str">
        <f>D45&amp;".3"</f>
        <v>11.3</v>
      </c>
      <c r="E48" s="379" t="s">
        <v>344</v>
      </c>
      <c r="F48" s="427"/>
      <c r="G48" s="374" t="s">
        <v>345</v>
      </c>
      <c r="H48" s="412"/>
      <c r="J48" s="392">
        <v>23</v>
      </c>
    </row>
    <row r="49" spans="1:10" ht="24" customHeight="1">
      <c r="A49" s="2147"/>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2" t="s">
        <v>2233</v>
      </c>
      <c r="D1" s="2473"/>
      <c r="E1" s="767" t="s">
        <v>2234</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1998</v>
      </c>
      <c r="D5" s="2025" t="s">
        <v>2235</v>
      </c>
      <c r="E5" s="767"/>
    </row>
    <row r="6" spans="1:5" s="1776"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51</v>
      </c>
      <c r="G3" s="1776" t="s">
        <v>22</v>
      </c>
      <c r="H3" s="1776" t="s">
        <v>22</v>
      </c>
      <c r="I3" s="1776" t="s">
        <v>807</v>
      </c>
    </row>
    <row r="4" spans="1:9" ht="11.25" customHeight="1">
      <c r="A4" s="1776" t="s">
        <v>2245</v>
      </c>
      <c r="B4" s="1776" t="s">
        <v>16</v>
      </c>
      <c r="C4" s="1776" t="s">
        <v>2253</v>
      </c>
      <c r="D4" s="1776" t="s">
        <v>2254</v>
      </c>
      <c r="E4" s="1776" t="s">
        <v>2255</v>
      </c>
      <c r="F4" s="1776" t="s">
        <v>2256</v>
      </c>
      <c r="G4" s="1776" t="s">
        <v>22</v>
      </c>
      <c r="H4" s="1776" t="s">
        <v>22</v>
      </c>
      <c r="I4" s="1776" t="s">
        <v>807</v>
      </c>
    </row>
    <row r="5" spans="1:9" ht="11.25" customHeight="1">
      <c r="A5" s="1776" t="s">
        <v>2245</v>
      </c>
      <c r="B5" s="1776" t="s">
        <v>16</v>
      </c>
      <c r="C5" s="1776" t="s">
        <v>13</v>
      </c>
      <c r="D5" s="1776" t="s">
        <v>46</v>
      </c>
      <c r="E5" s="1776" t="s">
        <v>49</v>
      </c>
      <c r="F5" s="1776" t="s">
        <v>51</v>
      </c>
      <c r="G5" s="1776" t="s">
        <v>22</v>
      </c>
      <c r="H5" s="1776" t="s">
        <v>22</v>
      </c>
      <c r="I5" s="1776" t="s">
        <v>807</v>
      </c>
    </row>
    <row r="6" spans="1:9" ht="11.25" customHeight="1">
      <c r="A6" s="1776" t="s">
        <v>2245</v>
      </c>
      <c r="B6" s="1776" t="s">
        <v>16</v>
      </c>
      <c r="C6" s="1776" t="s">
        <v>2257</v>
      </c>
      <c r="D6" s="1776" t="s">
        <v>2258</v>
      </c>
      <c r="E6" s="1776" t="s">
        <v>2259</v>
      </c>
      <c r="F6" s="1776" t="s">
        <v>2260</v>
      </c>
      <c r="G6" s="1776" t="s">
        <v>22</v>
      </c>
      <c r="H6" s="1776" t="s">
        <v>22</v>
      </c>
      <c r="I6" s="1776" t="s">
        <v>807</v>
      </c>
    </row>
    <row r="7" spans="1:9" ht="11.25" customHeight="1">
      <c r="A7" s="1776" t="s">
        <v>2245</v>
      </c>
      <c r="B7" s="1776" t="s">
        <v>16</v>
      </c>
      <c r="C7" s="1776" t="s">
        <v>2261</v>
      </c>
      <c r="D7" s="1776" t="s">
        <v>2262</v>
      </c>
      <c r="E7" s="1776" t="s">
        <v>2263</v>
      </c>
      <c r="F7" s="1776" t="s">
        <v>2264</v>
      </c>
      <c r="G7" s="1776" t="s">
        <v>22</v>
      </c>
      <c r="H7" s="1776" t="s">
        <v>22</v>
      </c>
      <c r="I7" s="1776" t="s">
        <v>807</v>
      </c>
    </row>
    <row r="8" spans="1:9" ht="11.25" customHeight="1">
      <c r="A8" s="1776" t="s">
        <v>2245</v>
      </c>
      <c r="B8" s="1776" t="s">
        <v>16</v>
      </c>
      <c r="C8" s="1776" t="s">
        <v>2265</v>
      </c>
      <c r="D8" s="1776" t="s">
        <v>2266</v>
      </c>
      <c r="E8" s="1776" t="s">
        <v>2267</v>
      </c>
      <c r="F8" s="1776" t="s">
        <v>2268</v>
      </c>
      <c r="G8" s="1776" t="s">
        <v>2269</v>
      </c>
      <c r="H8" s="1776" t="s">
        <v>22</v>
      </c>
      <c r="I8" s="1776" t="s">
        <v>807</v>
      </c>
    </row>
    <row r="9" spans="1:9" ht="11.25" customHeight="1">
      <c r="A9" s="1776" t="s">
        <v>2245</v>
      </c>
      <c r="B9" s="1776" t="s">
        <v>16</v>
      </c>
      <c r="C9" s="1776" t="s">
        <v>2270</v>
      </c>
      <c r="D9" s="1776" t="s">
        <v>2266</v>
      </c>
      <c r="E9" s="1776" t="s">
        <v>2267</v>
      </c>
      <c r="F9" s="1776" t="s">
        <v>2271</v>
      </c>
      <c r="G9" s="1776" t="s">
        <v>22</v>
      </c>
      <c r="H9" s="1776" t="s">
        <v>22</v>
      </c>
      <c r="I9" s="1776" t="s">
        <v>807</v>
      </c>
    </row>
    <row r="10" spans="1:9" ht="11.25" customHeight="1">
      <c r="A10" s="1776" t="s">
        <v>2245</v>
      </c>
      <c r="B10" s="1776" t="s">
        <v>16</v>
      </c>
      <c r="C10" s="1776" t="s">
        <v>2272</v>
      </c>
      <c r="D10" s="1776" t="s">
        <v>2273</v>
      </c>
      <c r="E10" s="1776" t="s">
        <v>2274</v>
      </c>
      <c r="F10" s="1776" t="s">
        <v>2275</v>
      </c>
      <c r="G10" s="1776" t="s">
        <v>22</v>
      </c>
      <c r="H10" s="1776" t="s">
        <v>22</v>
      </c>
      <c r="I10" s="1776" t="s">
        <v>807</v>
      </c>
    </row>
    <row r="11" spans="1:9" ht="11.25" customHeight="1">
      <c r="A11" s="1776" t="s">
        <v>2245</v>
      </c>
      <c r="B11" s="1776" t="s">
        <v>16</v>
      </c>
      <c r="C11" s="1776" t="s">
        <v>2276</v>
      </c>
      <c r="D11" s="1776" t="s">
        <v>2277</v>
      </c>
      <c r="E11" s="1776" t="s">
        <v>2278</v>
      </c>
      <c r="F11" s="1776" t="s">
        <v>2279</v>
      </c>
      <c r="G11" s="1776" t="s">
        <v>22</v>
      </c>
      <c r="H11" s="1776" t="s">
        <v>22</v>
      </c>
      <c r="I11" s="1776" t="s">
        <v>807</v>
      </c>
    </row>
    <row r="12" spans="1:9" ht="11.25" customHeight="1">
      <c r="A12" s="1776" t="s">
        <v>2245</v>
      </c>
      <c r="B12" s="1776" t="s">
        <v>16</v>
      </c>
      <c r="C12" s="1776" t="s">
        <v>2280</v>
      </c>
      <c r="D12" s="1776" t="s">
        <v>2281</v>
      </c>
      <c r="E12" s="1776" t="s">
        <v>2282</v>
      </c>
      <c r="F12" s="1776" t="s">
        <v>2260</v>
      </c>
      <c r="G12" s="1776" t="s">
        <v>22</v>
      </c>
      <c r="H12" s="1776" t="s">
        <v>22</v>
      </c>
      <c r="I12" s="1776" t="s">
        <v>807</v>
      </c>
    </row>
    <row r="13" spans="1:9" ht="11.25" customHeight="1">
      <c r="A13" s="1776" t="s">
        <v>2245</v>
      </c>
      <c r="B13" s="1776" t="s">
        <v>16</v>
      </c>
      <c r="C13" s="1776" t="s">
        <v>2283</v>
      </c>
      <c r="D13" s="1776" t="s">
        <v>2284</v>
      </c>
      <c r="E13" s="1776" t="s">
        <v>2285</v>
      </c>
      <c r="F13" s="1776" t="s">
        <v>2260</v>
      </c>
      <c r="G13" s="1776" t="s">
        <v>22</v>
      </c>
      <c r="H13" s="1776" t="s">
        <v>22</v>
      </c>
      <c r="I13" s="1776" t="s">
        <v>807</v>
      </c>
    </row>
    <row r="14" spans="1:9" ht="11.25" customHeight="1">
      <c r="A14" s="1776" t="s">
        <v>2245</v>
      </c>
      <c r="B14" s="1776" t="s">
        <v>16</v>
      </c>
      <c r="C14" s="1776" t="s">
        <v>2286</v>
      </c>
      <c r="D14" s="1776" t="s">
        <v>2287</v>
      </c>
      <c r="E14" s="1776" t="s">
        <v>2285</v>
      </c>
      <c r="F14" s="1776" t="s">
        <v>2288</v>
      </c>
      <c r="G14" s="1776" t="s">
        <v>22</v>
      </c>
      <c r="H14" s="1776" t="s">
        <v>22</v>
      </c>
      <c r="I14" s="1776" t="s">
        <v>807</v>
      </c>
    </row>
    <row r="15" spans="1:9" ht="11.25" customHeight="1">
      <c r="A15" s="1776" t="s">
        <v>2245</v>
      </c>
      <c r="B15" s="1776" t="s">
        <v>16</v>
      </c>
      <c r="C15" s="1776" t="s">
        <v>2289</v>
      </c>
      <c r="D15" s="1776" t="s">
        <v>2290</v>
      </c>
      <c r="E15" s="1776" t="s">
        <v>2291</v>
      </c>
      <c r="F15" s="1776" t="s">
        <v>2260</v>
      </c>
      <c r="G15" s="1776" t="s">
        <v>22</v>
      </c>
      <c r="H15" s="1776" t="s">
        <v>22</v>
      </c>
      <c r="I15" s="1776" t="s">
        <v>807</v>
      </c>
    </row>
    <row r="16" spans="1:9" ht="11.25" customHeight="1">
      <c r="A16" s="1776" t="s">
        <v>2245</v>
      </c>
      <c r="B16" s="1776" t="s">
        <v>16</v>
      </c>
      <c r="C16" s="1776" t="s">
        <v>2292</v>
      </c>
      <c r="D16" s="1776" t="s">
        <v>2293</v>
      </c>
      <c r="E16" s="1776" t="s">
        <v>2294</v>
      </c>
      <c r="F16" s="1776" t="s">
        <v>2275</v>
      </c>
      <c r="G16" s="1776" t="s">
        <v>22</v>
      </c>
      <c r="H16" s="1776" t="s">
        <v>22</v>
      </c>
      <c r="I16" s="1776" t="s">
        <v>807</v>
      </c>
    </row>
    <row r="17" spans="1:9" ht="11.25" customHeight="1">
      <c r="A17" s="1776" t="s">
        <v>2245</v>
      </c>
      <c r="B17" s="1776" t="s">
        <v>16</v>
      </c>
      <c r="C17" s="1776" t="s">
        <v>2295</v>
      </c>
      <c r="D17" s="1776" t="s">
        <v>2296</v>
      </c>
      <c r="E17" s="1776" t="s">
        <v>2297</v>
      </c>
      <c r="F17" s="1776" t="s">
        <v>2298</v>
      </c>
      <c r="G17" s="1776" t="s">
        <v>22</v>
      </c>
      <c r="H17" s="1776" t="s">
        <v>22</v>
      </c>
      <c r="I17" s="1776" t="s">
        <v>807</v>
      </c>
    </row>
    <row r="18" spans="1:9" ht="11.25" customHeight="1">
      <c r="A18" s="1776" t="s">
        <v>2245</v>
      </c>
      <c r="B18" s="1776" t="s">
        <v>16</v>
      </c>
      <c r="C18" s="1776" t="s">
        <v>2299</v>
      </c>
      <c r="D18" s="1776" t="s">
        <v>2300</v>
      </c>
      <c r="E18" s="1776" t="s">
        <v>2301</v>
      </c>
      <c r="F18" s="1776" t="s">
        <v>2260</v>
      </c>
      <c r="G18" s="1776" t="s">
        <v>22</v>
      </c>
      <c r="H18" s="1776" t="s">
        <v>22</v>
      </c>
      <c r="I18" s="1776" t="s">
        <v>807</v>
      </c>
    </row>
    <row r="19" spans="1:9" ht="11.25" customHeight="1">
      <c r="A19" s="1776" t="s">
        <v>2245</v>
      </c>
      <c r="B19" s="1776" t="s">
        <v>16</v>
      </c>
      <c r="C19" s="1776" t="s">
        <v>2302</v>
      </c>
      <c r="D19" s="1776" t="s">
        <v>2303</v>
      </c>
      <c r="E19" s="1776" t="s">
        <v>2304</v>
      </c>
      <c r="F19" s="1776" t="s">
        <v>2264</v>
      </c>
      <c r="G19" s="1776" t="s">
        <v>22</v>
      </c>
      <c r="H19" s="1776" t="s">
        <v>22</v>
      </c>
      <c r="I19" s="1776" t="s">
        <v>807</v>
      </c>
    </row>
    <row r="20" spans="1:9" ht="11.25" customHeight="1">
      <c r="A20" s="1776" t="s">
        <v>2245</v>
      </c>
      <c r="B20" s="1776" t="s">
        <v>16</v>
      </c>
      <c r="C20" s="1776" t="s">
        <v>2305</v>
      </c>
      <c r="D20" s="1776" t="s">
        <v>2306</v>
      </c>
      <c r="E20" s="1776" t="s">
        <v>2307</v>
      </c>
      <c r="F20" s="1776" t="s">
        <v>2308</v>
      </c>
      <c r="G20" s="1776" t="s">
        <v>2309</v>
      </c>
      <c r="H20" s="1776" t="s">
        <v>22</v>
      </c>
      <c r="I20" s="1776" t="s">
        <v>807</v>
      </c>
    </row>
    <row r="21" spans="1:9" ht="11.25" customHeight="1">
      <c r="A21" s="1776" t="s">
        <v>2245</v>
      </c>
      <c r="B21" s="1776" t="s">
        <v>16</v>
      </c>
      <c r="C21" s="1776" t="s">
        <v>2310</v>
      </c>
      <c r="D21" s="1776" t="s">
        <v>2311</v>
      </c>
      <c r="E21" s="1776" t="s">
        <v>2312</v>
      </c>
      <c r="F21" s="1776" t="s">
        <v>2313</v>
      </c>
      <c r="G21" s="1776" t="s">
        <v>22</v>
      </c>
      <c r="H21" s="1776" t="s">
        <v>22</v>
      </c>
      <c r="I21" s="1776" t="s">
        <v>807</v>
      </c>
    </row>
    <row r="22" spans="1:9" ht="11.25" customHeight="1">
      <c r="A22" s="1776" t="s">
        <v>2245</v>
      </c>
      <c r="B22" s="1776" t="s">
        <v>16</v>
      </c>
      <c r="C22" s="1776" t="s">
        <v>2314</v>
      </c>
      <c r="D22" s="1776" t="s">
        <v>2315</v>
      </c>
      <c r="E22" s="1776" t="s">
        <v>2316</v>
      </c>
      <c r="F22" s="1776" t="s">
        <v>2260</v>
      </c>
      <c r="G22" s="1776" t="s">
        <v>22</v>
      </c>
      <c r="H22" s="1776" t="s">
        <v>22</v>
      </c>
      <c r="I22" s="1776" t="s">
        <v>807</v>
      </c>
    </row>
    <row r="23" spans="1:9" ht="11.25" customHeight="1">
      <c r="A23" s="1776" t="s">
        <v>2245</v>
      </c>
      <c r="B23" s="1776" t="s">
        <v>16</v>
      </c>
      <c r="C23" s="1776" t="s">
        <v>2317</v>
      </c>
      <c r="D23" s="1776" t="s">
        <v>2318</v>
      </c>
      <c r="E23" s="1776" t="s">
        <v>2319</v>
      </c>
      <c r="F23" s="1776" t="s">
        <v>2260</v>
      </c>
      <c r="G23" s="1776" t="s">
        <v>22</v>
      </c>
      <c r="H23" s="1776" t="s">
        <v>22</v>
      </c>
      <c r="I23" s="1776" t="s">
        <v>807</v>
      </c>
    </row>
    <row r="24" spans="1:9" ht="11.25" customHeight="1">
      <c r="A24" s="1776" t="s">
        <v>2245</v>
      </c>
      <c r="B24" s="1776" t="s">
        <v>16</v>
      </c>
      <c r="C24" s="1776" t="s">
        <v>2320</v>
      </c>
      <c r="D24" s="1776" t="s">
        <v>2321</v>
      </c>
      <c r="E24" s="1776" t="s">
        <v>2322</v>
      </c>
      <c r="F24" s="1776" t="s">
        <v>2323</v>
      </c>
      <c r="G24" s="1776" t="s">
        <v>22</v>
      </c>
      <c r="H24" s="1776" t="s">
        <v>22</v>
      </c>
      <c r="I24" s="1776" t="s">
        <v>807</v>
      </c>
    </row>
    <row r="25" spans="1:9" ht="11.25" customHeight="1">
      <c r="A25" s="1776" t="s">
        <v>2245</v>
      </c>
      <c r="B25" s="1776" t="s">
        <v>16</v>
      </c>
      <c r="C25" s="1776" t="s">
        <v>2324</v>
      </c>
      <c r="D25" s="1776" t="s">
        <v>2325</v>
      </c>
      <c r="E25" s="1776" t="s">
        <v>2326</v>
      </c>
      <c r="F25" s="1776" t="s">
        <v>2327</v>
      </c>
      <c r="G25" s="1776" t="s">
        <v>22</v>
      </c>
      <c r="H25" s="1776" t="s">
        <v>22</v>
      </c>
      <c r="I25" s="1776" t="s">
        <v>807</v>
      </c>
    </row>
    <row r="26" spans="1:9" ht="11.25" customHeight="1">
      <c r="A26" s="1776" t="s">
        <v>2245</v>
      </c>
      <c r="B26" s="1776" t="s">
        <v>16</v>
      </c>
      <c r="C26" s="1776" t="s">
        <v>2328</v>
      </c>
      <c r="D26" s="1776" t="s">
        <v>2329</v>
      </c>
      <c r="E26" s="1776" t="s">
        <v>2330</v>
      </c>
      <c r="F26" s="1776" t="s">
        <v>51</v>
      </c>
      <c r="G26" s="1776" t="s">
        <v>22</v>
      </c>
      <c r="H26" s="1776" t="s">
        <v>22</v>
      </c>
      <c r="I26" s="1776" t="s">
        <v>807</v>
      </c>
    </row>
    <row r="27" spans="1:9" ht="11.25" customHeight="1">
      <c r="A27" s="1776" t="s">
        <v>2245</v>
      </c>
      <c r="B27" s="1776" t="s">
        <v>16</v>
      </c>
      <c r="C27" s="1776" t="s">
        <v>2331</v>
      </c>
      <c r="D27" s="1776" t="s">
        <v>2332</v>
      </c>
      <c r="E27" s="1776" t="s">
        <v>2333</v>
      </c>
      <c r="F27" s="1776" t="s">
        <v>2334</v>
      </c>
      <c r="G27" s="1776" t="s">
        <v>22</v>
      </c>
      <c r="H27" s="1776" t="s">
        <v>22</v>
      </c>
      <c r="I27" s="1776" t="s">
        <v>807</v>
      </c>
    </row>
    <row r="28" spans="1:9" ht="11.25" customHeight="1">
      <c r="A28" s="1776" t="s">
        <v>2245</v>
      </c>
      <c r="B28" s="1776" t="s">
        <v>16</v>
      </c>
      <c r="C28" s="1776" t="s">
        <v>2335</v>
      </c>
      <c r="D28" s="1776" t="s">
        <v>2336</v>
      </c>
      <c r="E28" s="1776" t="s">
        <v>2337</v>
      </c>
      <c r="F28" s="1776" t="s">
        <v>2338</v>
      </c>
      <c r="G28" s="1776" t="s">
        <v>22</v>
      </c>
      <c r="H28" s="1776" t="s">
        <v>22</v>
      </c>
      <c r="I28" s="1776" t="s">
        <v>807</v>
      </c>
    </row>
    <row r="29" spans="1:9" ht="11.25" customHeight="1">
      <c r="A29" s="1776" t="s">
        <v>2245</v>
      </c>
      <c r="B29" s="1776" t="s">
        <v>16</v>
      </c>
      <c r="C29" s="1776" t="s">
        <v>2339</v>
      </c>
      <c r="D29" s="1776" t="s">
        <v>2340</v>
      </c>
      <c r="E29" s="1776" t="s">
        <v>2341</v>
      </c>
      <c r="F29" s="1776" t="s">
        <v>2275</v>
      </c>
      <c r="G29" s="1776" t="s">
        <v>22</v>
      </c>
      <c r="H29" s="1776" t="s">
        <v>22</v>
      </c>
      <c r="I29" s="1776" t="s">
        <v>807</v>
      </c>
    </row>
    <row r="30" spans="1:9" ht="11.25" customHeight="1">
      <c r="A30" s="1776" t="s">
        <v>2245</v>
      </c>
      <c r="B30" s="1776" t="s">
        <v>16</v>
      </c>
      <c r="C30" s="1776" t="s">
        <v>2342</v>
      </c>
      <c r="D30" s="1776" t="s">
        <v>2343</v>
      </c>
      <c r="E30" s="1776" t="s">
        <v>2344</v>
      </c>
      <c r="F30" s="1776" t="s">
        <v>2279</v>
      </c>
      <c r="G30" s="1776" t="s">
        <v>22</v>
      </c>
      <c r="H30" s="1776" t="s">
        <v>22</v>
      </c>
      <c r="I30" s="1776" t="s">
        <v>807</v>
      </c>
    </row>
    <row r="31" spans="1:9" ht="11.25" customHeight="1">
      <c r="A31" s="1776" t="s">
        <v>2245</v>
      </c>
      <c r="B31" s="1776" t="s">
        <v>16</v>
      </c>
      <c r="C31" s="1776" t="s">
        <v>2345</v>
      </c>
      <c r="D31" s="1776" t="s">
        <v>2346</v>
      </c>
      <c r="E31" s="1776" t="s">
        <v>2347</v>
      </c>
      <c r="F31" s="1776" t="s">
        <v>2279</v>
      </c>
      <c r="G31" s="1776" t="s">
        <v>22</v>
      </c>
      <c r="H31" s="1776" t="s">
        <v>22</v>
      </c>
      <c r="I31" s="1776" t="s">
        <v>807</v>
      </c>
    </row>
    <row r="32" spans="1:9" ht="11.25" customHeight="1">
      <c r="A32" s="1776" t="s">
        <v>2245</v>
      </c>
      <c r="B32" s="1776" t="s">
        <v>16</v>
      </c>
      <c r="C32" s="1776" t="s">
        <v>2348</v>
      </c>
      <c r="D32" s="1776" t="s">
        <v>2349</v>
      </c>
      <c r="E32" s="1776" t="s">
        <v>2350</v>
      </c>
      <c r="F32" s="1776" t="s">
        <v>2351</v>
      </c>
      <c r="G32" s="1776" t="s">
        <v>22</v>
      </c>
      <c r="H32" s="1776" t="s">
        <v>22</v>
      </c>
      <c r="I32" s="1776" t="s">
        <v>807</v>
      </c>
    </row>
    <row r="33" spans="1:9" ht="11.25" customHeight="1">
      <c r="A33" s="1776" t="s">
        <v>2245</v>
      </c>
      <c r="B33" s="1776" t="s">
        <v>16</v>
      </c>
      <c r="C33" s="1776" t="s">
        <v>2352</v>
      </c>
      <c r="D33" s="1776" t="s">
        <v>2353</v>
      </c>
      <c r="E33" s="1776" t="s">
        <v>2354</v>
      </c>
      <c r="F33" s="1776" t="s">
        <v>2260</v>
      </c>
      <c r="G33" s="1776" t="s">
        <v>22</v>
      </c>
      <c r="H33" s="1776" t="s">
        <v>2355</v>
      </c>
      <c r="I33" s="1776" t="s">
        <v>807</v>
      </c>
    </row>
    <row r="34" spans="1:9" ht="11.25" customHeight="1">
      <c r="A34" s="1776" t="s">
        <v>2245</v>
      </c>
      <c r="B34" s="1776" t="s">
        <v>16</v>
      </c>
      <c r="C34" s="1776" t="s">
        <v>2356</v>
      </c>
      <c r="D34" s="1776" t="s">
        <v>2357</v>
      </c>
      <c r="E34" s="1776" t="s">
        <v>2358</v>
      </c>
      <c r="F34" s="1776" t="s">
        <v>2359</v>
      </c>
      <c r="G34" s="1776" t="s">
        <v>22</v>
      </c>
      <c r="H34" s="1776" t="s">
        <v>22</v>
      </c>
      <c r="I34" s="1776" t="s">
        <v>807</v>
      </c>
    </row>
    <row r="35" spans="1:9" ht="11.25" customHeight="1">
      <c r="A35" s="1776" t="s">
        <v>2245</v>
      </c>
      <c r="B35" s="1776" t="s">
        <v>16</v>
      </c>
      <c r="C35" s="1776" t="s">
        <v>2360</v>
      </c>
      <c r="D35" s="1776" t="s">
        <v>2361</v>
      </c>
      <c r="E35" s="1776" t="s">
        <v>2362</v>
      </c>
      <c r="F35" s="1776" t="s">
        <v>2363</v>
      </c>
      <c r="G35" s="1776" t="s">
        <v>22</v>
      </c>
      <c r="H35" s="1776" t="s">
        <v>22</v>
      </c>
      <c r="I35" s="1776" t="s">
        <v>807</v>
      </c>
    </row>
    <row r="36" spans="1:9" ht="11.25" customHeight="1">
      <c r="A36" s="1776" t="s">
        <v>2245</v>
      </c>
      <c r="B36" s="1776" t="s">
        <v>16</v>
      </c>
      <c r="C36" s="1776" t="s">
        <v>2364</v>
      </c>
      <c r="D36" s="1776" t="s">
        <v>2365</v>
      </c>
      <c r="E36" s="1776" t="s">
        <v>2366</v>
      </c>
      <c r="F36" s="1776" t="s">
        <v>2367</v>
      </c>
      <c r="G36" s="1776" t="s">
        <v>22</v>
      </c>
      <c r="H36" s="1776" t="s">
        <v>22</v>
      </c>
      <c r="I36" s="1776" t="s">
        <v>807</v>
      </c>
    </row>
    <row r="37" spans="1:9" ht="11.25" customHeight="1">
      <c r="A37" s="1776" t="s">
        <v>2245</v>
      </c>
      <c r="B37" s="1776" t="s">
        <v>16</v>
      </c>
      <c r="C37" s="1776" t="s">
        <v>22</v>
      </c>
      <c r="D37" s="1776" t="s">
        <v>2368</v>
      </c>
      <c r="E37" s="1776" t="s">
        <v>2369</v>
      </c>
      <c r="F37" s="1776" t="s">
        <v>2275</v>
      </c>
      <c r="G37" s="1776" t="s">
        <v>22</v>
      </c>
      <c r="H37" s="1776" t="s">
        <v>22</v>
      </c>
      <c r="I37" s="1776" t="s">
        <v>807</v>
      </c>
    </row>
    <row r="38" spans="1:9" ht="11.25" customHeight="1">
      <c r="A38" s="1776" t="s">
        <v>2245</v>
      </c>
      <c r="B38" s="1776" t="s">
        <v>16</v>
      </c>
      <c r="C38" s="1776" t="s">
        <v>2370</v>
      </c>
      <c r="D38" s="1776" t="s">
        <v>2371</v>
      </c>
      <c r="E38" s="1776" t="s">
        <v>2372</v>
      </c>
      <c r="F38" s="1776" t="s">
        <v>2373</v>
      </c>
      <c r="G38" s="1776" t="s">
        <v>22</v>
      </c>
      <c r="H38" s="1776" t="s">
        <v>22</v>
      </c>
      <c r="I38" s="1776" t="s">
        <v>807</v>
      </c>
    </row>
    <row r="39" spans="1:9" ht="11.25" customHeight="1">
      <c r="A39" s="1776" t="s">
        <v>2245</v>
      </c>
      <c r="B39" s="1776" t="s">
        <v>16</v>
      </c>
      <c r="C39" s="1776" t="s">
        <v>2374</v>
      </c>
      <c r="D39" s="1776" t="s">
        <v>2375</v>
      </c>
      <c r="E39" s="1776" t="s">
        <v>2376</v>
      </c>
      <c r="F39" s="1776" t="s">
        <v>2377</v>
      </c>
      <c r="G39" s="1776" t="s">
        <v>22</v>
      </c>
      <c r="H39" s="1776" t="s">
        <v>22</v>
      </c>
      <c r="I39" s="1776" t="s">
        <v>807</v>
      </c>
    </row>
    <row r="40" spans="1:9" ht="11.25" customHeight="1">
      <c r="A40" s="1776" t="s">
        <v>2245</v>
      </c>
      <c r="B40" s="1776" t="s">
        <v>16</v>
      </c>
      <c r="C40" s="1776" t="s">
        <v>2378</v>
      </c>
      <c r="D40" s="1776" t="s">
        <v>2379</v>
      </c>
      <c r="E40" s="1776" t="s">
        <v>2380</v>
      </c>
      <c r="F40" s="1776" t="s">
        <v>2338</v>
      </c>
      <c r="G40" s="1776" t="s">
        <v>22</v>
      </c>
      <c r="H40" s="1776" t="s">
        <v>22</v>
      </c>
      <c r="I40" s="1776" t="s">
        <v>807</v>
      </c>
    </row>
    <row r="41" spans="1:9" ht="11.25" customHeight="1">
      <c r="A41" s="1776" t="s">
        <v>2245</v>
      </c>
      <c r="B41" s="1776" t="s">
        <v>16</v>
      </c>
      <c r="C41" s="1776" t="s">
        <v>2381</v>
      </c>
      <c r="D41" s="1776" t="s">
        <v>2382</v>
      </c>
      <c r="E41" s="1776" t="s">
        <v>2383</v>
      </c>
      <c r="F41" s="1776" t="s">
        <v>2384</v>
      </c>
      <c r="G41" s="1776" t="s">
        <v>22</v>
      </c>
      <c r="H41" s="1776" t="s">
        <v>22</v>
      </c>
      <c r="I41" s="1776" t="s">
        <v>807</v>
      </c>
    </row>
    <row r="42" spans="1:9" ht="11.25" customHeight="1">
      <c r="A42" s="1776" t="s">
        <v>2245</v>
      </c>
      <c r="B42" s="1776" t="s">
        <v>16</v>
      </c>
      <c r="C42" s="1776" t="s">
        <v>2385</v>
      </c>
      <c r="D42" s="1776" t="s">
        <v>2386</v>
      </c>
      <c r="E42" s="1776" t="s">
        <v>2387</v>
      </c>
      <c r="F42" s="1776" t="s">
        <v>51</v>
      </c>
      <c r="G42" s="1776" t="s">
        <v>22</v>
      </c>
      <c r="H42" s="1776" t="s">
        <v>22</v>
      </c>
      <c r="I42" s="1776" t="s">
        <v>807</v>
      </c>
    </row>
    <row r="43" spans="1:9" ht="11.25" customHeight="1">
      <c r="A43" s="1776" t="s">
        <v>2245</v>
      </c>
      <c r="B43" s="1776" t="s">
        <v>16</v>
      </c>
      <c r="C43" s="1776" t="s">
        <v>2388</v>
      </c>
      <c r="D43" s="1776" t="s">
        <v>2389</v>
      </c>
      <c r="E43" s="1776" t="s">
        <v>2390</v>
      </c>
      <c r="F43" s="1776" t="s">
        <v>2260</v>
      </c>
      <c r="G43" s="1776" t="s">
        <v>22</v>
      </c>
      <c r="H43" s="1776" t="s">
        <v>22</v>
      </c>
      <c r="I43" s="1776" t="s">
        <v>807</v>
      </c>
    </row>
    <row r="44" spans="1:9" ht="11.25" customHeight="1">
      <c r="A44" s="1776" t="s">
        <v>2245</v>
      </c>
      <c r="B44" s="1776" t="s">
        <v>16</v>
      </c>
      <c r="C44" s="1776" t="s">
        <v>2391</v>
      </c>
      <c r="D44" s="1776" t="s">
        <v>2392</v>
      </c>
      <c r="E44" s="1776" t="s">
        <v>2393</v>
      </c>
      <c r="F44" s="1776" t="s">
        <v>2367</v>
      </c>
      <c r="G44" s="1776" t="s">
        <v>22</v>
      </c>
      <c r="H44" s="1776" t="s">
        <v>22</v>
      </c>
      <c r="I44" s="1776" t="s">
        <v>807</v>
      </c>
    </row>
    <row r="45" spans="1:9" ht="11.25" customHeight="1">
      <c r="A45" s="1776" t="s">
        <v>2245</v>
      </c>
      <c r="B45" s="1776" t="s">
        <v>16</v>
      </c>
      <c r="C45" s="1776" t="s">
        <v>2394</v>
      </c>
      <c r="D45" s="1776" t="s">
        <v>2395</v>
      </c>
      <c r="E45" s="1776" t="s">
        <v>2396</v>
      </c>
      <c r="F45" s="1776" t="s">
        <v>2279</v>
      </c>
      <c r="G45" s="1776" t="s">
        <v>22</v>
      </c>
      <c r="H45" s="1776" t="s">
        <v>22</v>
      </c>
      <c r="I45" s="1776" t="s">
        <v>807</v>
      </c>
    </row>
    <row r="46" spans="1:9" ht="11.25" customHeight="1">
      <c r="A46" s="1776" t="s">
        <v>2245</v>
      </c>
      <c r="B46" s="1776" t="s">
        <v>16</v>
      </c>
      <c r="C46" s="1776" t="s">
        <v>2397</v>
      </c>
      <c r="D46" s="1776" t="s">
        <v>2398</v>
      </c>
      <c r="E46" s="1776" t="s">
        <v>2399</v>
      </c>
      <c r="F46" s="1776" t="s">
        <v>2338</v>
      </c>
      <c r="G46" s="1776" t="s">
        <v>22</v>
      </c>
      <c r="H46" s="1776" t="s">
        <v>22</v>
      </c>
      <c r="I46" s="1776" t="s">
        <v>807</v>
      </c>
    </row>
    <row r="47" spans="1:9" ht="11.25" customHeight="1">
      <c r="A47" s="1776" t="s">
        <v>2245</v>
      </c>
      <c r="B47" s="1776" t="s">
        <v>16</v>
      </c>
      <c r="C47" s="1776" t="s">
        <v>2400</v>
      </c>
      <c r="D47" s="1776" t="s">
        <v>2401</v>
      </c>
      <c r="E47" s="1776" t="s">
        <v>2402</v>
      </c>
      <c r="F47" s="1776" t="s">
        <v>2403</v>
      </c>
      <c r="G47" s="1776" t="s">
        <v>22</v>
      </c>
      <c r="H47" s="1776" t="s">
        <v>22</v>
      </c>
      <c r="I47" s="1776" t="s">
        <v>807</v>
      </c>
    </row>
    <row r="48" spans="1:9" ht="11.25" customHeight="1">
      <c r="A48" s="1776" t="s">
        <v>2245</v>
      </c>
      <c r="B48" s="1776" t="s">
        <v>16</v>
      </c>
      <c r="C48" s="1776" t="s">
        <v>2404</v>
      </c>
      <c r="D48" s="1776" t="s">
        <v>2405</v>
      </c>
      <c r="E48" s="1776" t="s">
        <v>2406</v>
      </c>
      <c r="F48" s="1776" t="s">
        <v>2407</v>
      </c>
      <c r="G48" s="1776" t="s">
        <v>22</v>
      </c>
      <c r="H48" s="1776" t="s">
        <v>22</v>
      </c>
      <c r="I48" s="1776" t="s">
        <v>807</v>
      </c>
    </row>
    <row r="49" spans="1:9" ht="11.25" customHeight="1">
      <c r="A49" s="1776" t="s">
        <v>2245</v>
      </c>
      <c r="B49" s="1776" t="s">
        <v>16</v>
      </c>
      <c r="C49" s="1776" t="s">
        <v>2408</v>
      </c>
      <c r="D49" s="1776" t="s">
        <v>2409</v>
      </c>
      <c r="E49" s="1776" t="s">
        <v>2410</v>
      </c>
      <c r="F49" s="1776" t="s">
        <v>2411</v>
      </c>
      <c r="G49" s="1776" t="s">
        <v>22</v>
      </c>
      <c r="H49" s="1776" t="s">
        <v>22</v>
      </c>
      <c r="I49" s="1776" t="s">
        <v>807</v>
      </c>
    </row>
    <row r="50" spans="1:9" ht="11.25" customHeight="1">
      <c r="A50" s="1776" t="s">
        <v>2245</v>
      </c>
      <c r="B50" s="1776" t="s">
        <v>16</v>
      </c>
      <c r="C50" s="1776" t="s">
        <v>2412</v>
      </c>
      <c r="D50" s="1776" t="s">
        <v>2413</v>
      </c>
      <c r="E50" s="1776" t="s">
        <v>2414</v>
      </c>
      <c r="F50" s="1776" t="s">
        <v>2279</v>
      </c>
      <c r="G50" s="1776" t="s">
        <v>22</v>
      </c>
      <c r="H50" s="1776" t="s">
        <v>22</v>
      </c>
      <c r="I50" s="1776" t="s">
        <v>807</v>
      </c>
    </row>
    <row r="51" spans="1:9" ht="11.25" customHeight="1">
      <c r="A51" s="1776" t="s">
        <v>2245</v>
      </c>
      <c r="B51" s="1776" t="s">
        <v>16</v>
      </c>
      <c r="C51" s="1776" t="s">
        <v>2415</v>
      </c>
      <c r="D51" s="1776" t="s">
        <v>2416</v>
      </c>
      <c r="E51" s="1776" t="s">
        <v>2417</v>
      </c>
      <c r="F51" s="1776" t="s">
        <v>2323</v>
      </c>
      <c r="G51" s="1776" t="s">
        <v>2418</v>
      </c>
      <c r="H51" s="1776" t="s">
        <v>22</v>
      </c>
      <c r="I51" s="1776" t="s">
        <v>807</v>
      </c>
    </row>
    <row r="52" spans="1:9" ht="11.25" customHeight="1">
      <c r="A52" s="1776" t="s">
        <v>2245</v>
      </c>
      <c r="B52" s="1776" t="s">
        <v>16</v>
      </c>
      <c r="C52" s="1776" t="s">
        <v>2419</v>
      </c>
      <c r="D52" s="1776" t="s">
        <v>2420</v>
      </c>
      <c r="E52" s="1776" t="s">
        <v>2421</v>
      </c>
      <c r="F52" s="1776" t="s">
        <v>2323</v>
      </c>
      <c r="G52" s="1776" t="s">
        <v>22</v>
      </c>
      <c r="H52" s="1776" t="s">
        <v>22</v>
      </c>
      <c r="I52" s="1776" t="s">
        <v>807</v>
      </c>
    </row>
    <row r="53" spans="1:9" ht="11.25" customHeight="1">
      <c r="A53" s="1776" t="s">
        <v>2245</v>
      </c>
      <c r="B53" s="1776" t="s">
        <v>16</v>
      </c>
      <c r="C53" s="1776" t="s">
        <v>2422</v>
      </c>
      <c r="D53" s="1776" t="s">
        <v>2423</v>
      </c>
      <c r="E53" s="1776" t="s">
        <v>2424</v>
      </c>
      <c r="F53" s="1776" t="s">
        <v>51</v>
      </c>
      <c r="G53" s="1776" t="s">
        <v>22</v>
      </c>
      <c r="H53" s="1776" t="s">
        <v>22</v>
      </c>
      <c r="I53" s="1776" t="s">
        <v>807</v>
      </c>
    </row>
    <row r="54" spans="1:9" ht="11.25" customHeight="1">
      <c r="A54" s="1776" t="s">
        <v>2245</v>
      </c>
      <c r="B54" s="1776" t="s">
        <v>16</v>
      </c>
      <c r="C54" s="1776" t="s">
        <v>2425</v>
      </c>
      <c r="D54" s="1776" t="s">
        <v>2426</v>
      </c>
      <c r="E54" s="1776" t="s">
        <v>2427</v>
      </c>
      <c r="F54" s="1776" t="s">
        <v>2428</v>
      </c>
      <c r="G54" s="1776" t="s">
        <v>22</v>
      </c>
      <c r="H54" s="1776" t="s">
        <v>22</v>
      </c>
      <c r="I54" s="1776" t="s">
        <v>807</v>
      </c>
    </row>
    <row r="55" spans="1:9" ht="11.25" customHeight="1">
      <c r="A55" s="1776" t="s">
        <v>2245</v>
      </c>
      <c r="B55" s="1776" t="s">
        <v>16</v>
      </c>
      <c r="C55" s="1776" t="s">
        <v>2429</v>
      </c>
      <c r="D55" s="1776" t="s">
        <v>2430</v>
      </c>
      <c r="E55" s="1776" t="s">
        <v>2431</v>
      </c>
      <c r="F55" s="1776" t="s">
        <v>2428</v>
      </c>
      <c r="G55" s="1776" t="s">
        <v>22</v>
      </c>
      <c r="H55" s="1776" t="s">
        <v>22</v>
      </c>
      <c r="I55" s="1776" t="s">
        <v>807</v>
      </c>
    </row>
    <row r="56" spans="1:9" ht="11.25" customHeight="1">
      <c r="A56" s="1776" t="s">
        <v>2245</v>
      </c>
      <c r="B56" s="1776" t="s">
        <v>16</v>
      </c>
      <c r="C56" s="1776" t="s">
        <v>2432</v>
      </c>
      <c r="D56" s="1776" t="s">
        <v>2433</v>
      </c>
      <c r="E56" s="1776" t="s">
        <v>2434</v>
      </c>
      <c r="F56" s="1776" t="s">
        <v>2323</v>
      </c>
      <c r="G56" s="1776" t="s">
        <v>22</v>
      </c>
      <c r="H56" s="1776" t="s">
        <v>22</v>
      </c>
      <c r="I56" s="1776" t="s">
        <v>807</v>
      </c>
    </row>
    <row r="57" spans="1:9" ht="11.25" customHeight="1">
      <c r="A57" s="1776" t="s">
        <v>2245</v>
      </c>
      <c r="B57" s="1776" t="s">
        <v>16</v>
      </c>
      <c r="C57" s="1776" t="s">
        <v>2435</v>
      </c>
      <c r="D57" s="1776" t="s">
        <v>2436</v>
      </c>
      <c r="E57" s="1776" t="s">
        <v>2437</v>
      </c>
      <c r="F57" s="1776" t="s">
        <v>2249</v>
      </c>
      <c r="G57" s="1776" t="s">
        <v>22</v>
      </c>
      <c r="H57" s="1776" t="s">
        <v>22</v>
      </c>
      <c r="I57" s="1776" t="s">
        <v>807</v>
      </c>
    </row>
    <row r="58" spans="1:9" ht="11.25" customHeight="1">
      <c r="A58" s="1776" t="s">
        <v>2245</v>
      </c>
      <c r="B58" s="1776" t="s">
        <v>16</v>
      </c>
      <c r="C58" s="1776" t="s">
        <v>2438</v>
      </c>
      <c r="D58" s="1776" t="s">
        <v>2439</v>
      </c>
      <c r="E58" s="1776" t="s">
        <v>2369</v>
      </c>
      <c r="F58" s="1776" t="s">
        <v>2275</v>
      </c>
      <c r="G58" s="1776" t="s">
        <v>2440</v>
      </c>
      <c r="H58" s="1776" t="s">
        <v>22</v>
      </c>
      <c r="I58" s="1776" t="s">
        <v>807</v>
      </c>
    </row>
    <row r="59" spans="1:9" ht="11.25" customHeight="1">
      <c r="A59" s="1776" t="s">
        <v>2245</v>
      </c>
      <c r="B59" s="1776" t="s">
        <v>16</v>
      </c>
      <c r="C59" s="1776" t="s">
        <v>2441</v>
      </c>
      <c r="D59" s="1776" t="s">
        <v>2442</v>
      </c>
      <c r="E59" s="1776" t="s">
        <v>2443</v>
      </c>
      <c r="F59" s="1776" t="s">
        <v>2444</v>
      </c>
      <c r="G59" s="1776" t="s">
        <v>22</v>
      </c>
      <c r="H59" s="1776" t="s">
        <v>22</v>
      </c>
      <c r="I59" s="1776" t="s">
        <v>807</v>
      </c>
    </row>
    <row r="60" spans="1:9" ht="11.25" customHeight="1">
      <c r="A60" s="1776" t="s">
        <v>2245</v>
      </c>
      <c r="B60" s="1776" t="s">
        <v>16</v>
      </c>
      <c r="C60" s="1776" t="s">
        <v>2445</v>
      </c>
      <c r="D60" s="1776" t="s">
        <v>2446</v>
      </c>
      <c r="E60" s="1776" t="s">
        <v>2447</v>
      </c>
      <c r="F60" s="1776" t="s">
        <v>2264</v>
      </c>
      <c r="G60" s="1776" t="s">
        <v>22</v>
      </c>
      <c r="H60" s="1776" t="s">
        <v>22</v>
      </c>
      <c r="I60" s="1776" t="s">
        <v>807</v>
      </c>
    </row>
    <row r="61" spans="1:9" ht="11.25" customHeight="1">
      <c r="A61" s="1776" t="s">
        <v>2245</v>
      </c>
      <c r="B61" s="1776" t="s">
        <v>16</v>
      </c>
      <c r="C61" s="1776" t="s">
        <v>2448</v>
      </c>
      <c r="D61" s="1776" t="s">
        <v>2449</v>
      </c>
      <c r="E61" s="1776" t="s">
        <v>2450</v>
      </c>
      <c r="F61" s="1776" t="s">
        <v>2359</v>
      </c>
      <c r="G61" s="1776" t="s">
        <v>22</v>
      </c>
      <c r="H61" s="1776" t="s">
        <v>22</v>
      </c>
      <c r="I61" s="1776" t="s">
        <v>807</v>
      </c>
    </row>
    <row r="62" spans="1:9" ht="11.25" customHeight="1">
      <c r="A62" s="1776" t="s">
        <v>2245</v>
      </c>
      <c r="B62" s="1776" t="s">
        <v>16</v>
      </c>
      <c r="C62" s="1776" t="s">
        <v>2451</v>
      </c>
      <c r="D62" s="1776" t="s">
        <v>2452</v>
      </c>
      <c r="E62" s="1776" t="s">
        <v>2453</v>
      </c>
      <c r="F62" s="1776" t="s">
        <v>2454</v>
      </c>
      <c r="G62" s="1776" t="s">
        <v>22</v>
      </c>
      <c r="H62" s="1776" t="s">
        <v>22</v>
      </c>
      <c r="I62" s="1776" t="s">
        <v>807</v>
      </c>
    </row>
    <row r="63" spans="1:9" ht="11.25" customHeight="1">
      <c r="A63" s="1776" t="s">
        <v>2245</v>
      </c>
      <c r="B63" s="1776" t="s">
        <v>16</v>
      </c>
      <c r="C63" s="1776" t="s">
        <v>2455</v>
      </c>
      <c r="D63" s="1776" t="s">
        <v>2456</v>
      </c>
      <c r="E63" s="1776" t="s">
        <v>2457</v>
      </c>
      <c r="F63" s="1776" t="s">
        <v>2327</v>
      </c>
      <c r="G63" s="1776" t="s">
        <v>22</v>
      </c>
      <c r="H63" s="1776" t="s">
        <v>22</v>
      </c>
      <c r="I63" s="1776" t="s">
        <v>807</v>
      </c>
    </row>
    <row r="64" spans="1:9" ht="11.25" customHeight="1">
      <c r="A64" s="1776" t="s">
        <v>2245</v>
      </c>
      <c r="B64" s="1776" t="s">
        <v>16</v>
      </c>
      <c r="C64" s="1776" t="s">
        <v>2458</v>
      </c>
      <c r="D64" s="1776" t="s">
        <v>2459</v>
      </c>
      <c r="E64" s="1776" t="s">
        <v>2460</v>
      </c>
      <c r="F64" s="1776" t="s">
        <v>2260</v>
      </c>
      <c r="G64" s="1776" t="s">
        <v>22</v>
      </c>
      <c r="H64" s="1776" t="s">
        <v>22</v>
      </c>
      <c r="I64" s="1776" t="s">
        <v>807</v>
      </c>
    </row>
    <row r="65" spans="1:9" ht="11.25" customHeight="1">
      <c r="A65" s="1776" t="s">
        <v>2245</v>
      </c>
      <c r="B65" s="1776" t="s">
        <v>16</v>
      </c>
      <c r="C65" s="1776" t="s">
        <v>2461</v>
      </c>
      <c r="D65" s="1776" t="s">
        <v>2462</v>
      </c>
      <c r="E65" s="1776" t="s">
        <v>2463</v>
      </c>
      <c r="F65" s="1776" t="s">
        <v>2411</v>
      </c>
      <c r="G65" s="1776" t="s">
        <v>22</v>
      </c>
      <c r="H65" s="1776" t="s">
        <v>22</v>
      </c>
      <c r="I65" s="1776" t="s">
        <v>807</v>
      </c>
    </row>
    <row r="66" spans="1:9" ht="11.25" customHeight="1">
      <c r="A66" s="1776" t="s">
        <v>2245</v>
      </c>
      <c r="B66" s="1776" t="s">
        <v>16</v>
      </c>
      <c r="C66" s="1776" t="s">
        <v>2464</v>
      </c>
      <c r="D66" s="1776" t="s">
        <v>2465</v>
      </c>
      <c r="E66" s="1776" t="s">
        <v>2466</v>
      </c>
      <c r="F66" s="1776" t="s">
        <v>2359</v>
      </c>
      <c r="G66" s="1776" t="s">
        <v>22</v>
      </c>
      <c r="H66" s="1776" t="s">
        <v>22</v>
      </c>
      <c r="I66" s="1776" t="s">
        <v>807</v>
      </c>
    </row>
    <row r="67" spans="1:9" ht="11.25" customHeight="1">
      <c r="A67" s="1776" t="s">
        <v>2245</v>
      </c>
      <c r="B67" s="1776" t="s">
        <v>16</v>
      </c>
      <c r="C67" s="1776" t="s">
        <v>2467</v>
      </c>
      <c r="D67" s="1776" t="s">
        <v>2468</v>
      </c>
      <c r="E67" s="1776" t="s">
        <v>2469</v>
      </c>
      <c r="F67" s="1776" t="s">
        <v>2264</v>
      </c>
      <c r="G67" s="1776" t="s">
        <v>22</v>
      </c>
      <c r="H67" s="1776" t="s">
        <v>22</v>
      </c>
      <c r="I67" s="1776" t="s">
        <v>807</v>
      </c>
    </row>
    <row r="68" spans="1:9" ht="11.25" customHeight="1">
      <c r="A68" s="1776" t="s">
        <v>2245</v>
      </c>
      <c r="B68" s="1776" t="s">
        <v>16</v>
      </c>
      <c r="C68" s="1776" t="s">
        <v>2470</v>
      </c>
      <c r="D68" s="1776" t="s">
        <v>2471</v>
      </c>
      <c r="E68" s="1776" t="s">
        <v>2472</v>
      </c>
      <c r="F68" s="1776" t="s">
        <v>2323</v>
      </c>
      <c r="G68" s="1776" t="s">
        <v>22</v>
      </c>
      <c r="H68" s="1776" t="s">
        <v>22</v>
      </c>
      <c r="I68" s="1776" t="s">
        <v>807</v>
      </c>
    </row>
    <row r="69" spans="1:9" ht="11.25" customHeight="1">
      <c r="A69" s="1776" t="s">
        <v>2245</v>
      </c>
      <c r="B69" s="1776" t="s">
        <v>16</v>
      </c>
      <c r="C69" s="1776" t="s">
        <v>2473</v>
      </c>
      <c r="D69" s="1776" t="s">
        <v>2474</v>
      </c>
      <c r="E69" s="1776" t="s">
        <v>2475</v>
      </c>
      <c r="F69" s="1776" t="s">
        <v>2275</v>
      </c>
      <c r="G69" s="1776" t="s">
        <v>22</v>
      </c>
      <c r="H69" s="1776" t="s">
        <v>22</v>
      </c>
      <c r="I69" s="1776" t="s">
        <v>807</v>
      </c>
    </row>
    <row r="70" spans="1:9" ht="11.25" customHeight="1">
      <c r="A70" s="1776" t="s">
        <v>2245</v>
      </c>
      <c r="B70" s="1776" t="s">
        <v>16</v>
      </c>
      <c r="C70" s="1776" t="s">
        <v>2476</v>
      </c>
      <c r="D70" s="1776" t="s">
        <v>2477</v>
      </c>
      <c r="E70" s="1776" t="s">
        <v>2478</v>
      </c>
      <c r="F70" s="1776" t="s">
        <v>2275</v>
      </c>
      <c r="G70" s="1776" t="s">
        <v>22</v>
      </c>
      <c r="H70" s="1776" t="s">
        <v>22</v>
      </c>
      <c r="I70" s="1776" t="s">
        <v>807</v>
      </c>
    </row>
    <row r="71" spans="1:9" ht="11.25" customHeight="1">
      <c r="A71" s="1776" t="s">
        <v>2245</v>
      </c>
      <c r="B71" s="1776" t="s">
        <v>16</v>
      </c>
      <c r="C71" s="1776" t="s">
        <v>2479</v>
      </c>
      <c r="D71" s="1776" t="s">
        <v>2480</v>
      </c>
      <c r="E71" s="1776" t="s">
        <v>2481</v>
      </c>
      <c r="F71" s="1776" t="s">
        <v>2359</v>
      </c>
      <c r="G71" s="1776" t="s">
        <v>22</v>
      </c>
      <c r="H71" s="1776" t="s">
        <v>22</v>
      </c>
      <c r="I71" s="1776" t="s">
        <v>807</v>
      </c>
    </row>
    <row r="72" spans="1:9" ht="11.25" customHeight="1">
      <c r="A72" s="1776" t="s">
        <v>2245</v>
      </c>
      <c r="B72" s="1776" t="s">
        <v>16</v>
      </c>
      <c r="C72" s="1776" t="s">
        <v>2482</v>
      </c>
      <c r="D72" s="1776" t="s">
        <v>2483</v>
      </c>
      <c r="E72" s="1776" t="s">
        <v>2484</v>
      </c>
      <c r="F72" s="1776" t="s">
        <v>2485</v>
      </c>
      <c r="G72" s="1776" t="s">
        <v>22</v>
      </c>
      <c r="H72" s="1776" t="s">
        <v>22</v>
      </c>
      <c r="I72" s="1776" t="s">
        <v>807</v>
      </c>
    </row>
    <row r="73" spans="1:9" ht="11.25" customHeight="1">
      <c r="A73" s="1776" t="s">
        <v>2245</v>
      </c>
      <c r="B73" s="1776" t="s">
        <v>16</v>
      </c>
      <c r="C73" s="1776" t="s">
        <v>2486</v>
      </c>
      <c r="D73" s="1776" t="s">
        <v>2487</v>
      </c>
      <c r="E73" s="1776" t="s">
        <v>2488</v>
      </c>
      <c r="F73" s="1776" t="s">
        <v>2489</v>
      </c>
      <c r="G73" s="1776" t="s">
        <v>22</v>
      </c>
      <c r="H73" s="1776" t="s">
        <v>22</v>
      </c>
      <c r="I73" s="1776" t="s">
        <v>807</v>
      </c>
    </row>
    <row r="74" spans="1:9" ht="11.25" customHeight="1">
      <c r="A74" s="1776" t="s">
        <v>2245</v>
      </c>
      <c r="B74" s="1776" t="s">
        <v>16</v>
      </c>
      <c r="C74" s="1776" t="s">
        <v>2490</v>
      </c>
      <c r="D74" s="1776" t="s">
        <v>2491</v>
      </c>
      <c r="E74" s="1776" t="s">
        <v>2492</v>
      </c>
      <c r="F74" s="1776" t="s">
        <v>2367</v>
      </c>
      <c r="G74" s="1776" t="s">
        <v>22</v>
      </c>
      <c r="H74" s="1776" t="s">
        <v>22</v>
      </c>
      <c r="I74" s="1776" t="s">
        <v>807</v>
      </c>
    </row>
    <row r="75" spans="1:9" ht="11.25" customHeight="1">
      <c r="A75" s="1776" t="s">
        <v>2245</v>
      </c>
      <c r="B75" s="1776" t="s">
        <v>16</v>
      </c>
      <c r="C75" s="1776" t="s">
        <v>2493</v>
      </c>
      <c r="D75" s="1776" t="s">
        <v>2494</v>
      </c>
      <c r="E75" s="1776" t="s">
        <v>2495</v>
      </c>
      <c r="F75" s="1776" t="s">
        <v>2338</v>
      </c>
      <c r="G75" s="1776" t="s">
        <v>22</v>
      </c>
      <c r="H75" s="1776" t="s">
        <v>22</v>
      </c>
      <c r="I75" s="1776" t="s">
        <v>807</v>
      </c>
    </row>
    <row r="76" spans="1:9" ht="11.25" customHeight="1">
      <c r="A76" s="1776" t="s">
        <v>2245</v>
      </c>
      <c r="B76" s="1776" t="s">
        <v>16</v>
      </c>
      <c r="C76" s="1776" t="s">
        <v>2496</v>
      </c>
      <c r="D76" s="1776" t="s">
        <v>2497</v>
      </c>
      <c r="E76" s="1776" t="s">
        <v>2498</v>
      </c>
      <c r="F76" s="1776" t="s">
        <v>2323</v>
      </c>
      <c r="G76" s="1776" t="s">
        <v>22</v>
      </c>
      <c r="H76" s="1776" t="s">
        <v>22</v>
      </c>
      <c r="I76" s="1776" t="s">
        <v>807</v>
      </c>
    </row>
    <row r="77" spans="1:9" ht="11.25" customHeight="1">
      <c r="A77" s="1776" t="s">
        <v>2245</v>
      </c>
      <c r="B77" s="1776" t="s">
        <v>16</v>
      </c>
      <c r="C77" s="1776" t="s">
        <v>2499</v>
      </c>
      <c r="D77" s="1776" t="s">
        <v>2500</v>
      </c>
      <c r="E77" s="1776" t="s">
        <v>2501</v>
      </c>
      <c r="F77" s="1776" t="s">
        <v>2275</v>
      </c>
      <c r="G77" s="1776" t="s">
        <v>22</v>
      </c>
      <c r="H77" s="1776" t="s">
        <v>22</v>
      </c>
      <c r="I77" s="1776" t="s">
        <v>807</v>
      </c>
    </row>
    <row r="78" spans="1:9" ht="11.25" customHeight="1">
      <c r="A78" s="1776" t="s">
        <v>2245</v>
      </c>
      <c r="B78" s="1776" t="s">
        <v>16</v>
      </c>
      <c r="C78" s="1776" t="s">
        <v>2502</v>
      </c>
      <c r="D78" s="1776" t="s">
        <v>2503</v>
      </c>
      <c r="E78" s="1776" t="s">
        <v>2504</v>
      </c>
      <c r="F78" s="1776" t="s">
        <v>2275</v>
      </c>
      <c r="G78" s="1776" t="s">
        <v>22</v>
      </c>
      <c r="H78" s="1776" t="s">
        <v>22</v>
      </c>
      <c r="I78" s="1776" t="s">
        <v>807</v>
      </c>
    </row>
    <row r="79" spans="1:9" ht="11.25" customHeight="1">
      <c r="A79" s="1776" t="s">
        <v>2245</v>
      </c>
      <c r="B79" s="1776" t="s">
        <v>16</v>
      </c>
      <c r="C79" s="1776" t="s">
        <v>2505</v>
      </c>
      <c r="D79" s="1776" t="s">
        <v>2506</v>
      </c>
      <c r="E79" s="1776" t="s">
        <v>2507</v>
      </c>
      <c r="F79" s="1776" t="s">
        <v>2327</v>
      </c>
      <c r="G79" s="1776" t="s">
        <v>22</v>
      </c>
      <c r="H79" s="1776" t="s">
        <v>22</v>
      </c>
      <c r="I79" s="1776" t="s">
        <v>807</v>
      </c>
    </row>
    <row r="80" spans="1:9" ht="11.25" customHeight="1">
      <c r="A80" s="1776" t="s">
        <v>2245</v>
      </c>
      <c r="B80" s="1776" t="s">
        <v>16</v>
      </c>
      <c r="C80" s="1776" t="s">
        <v>2508</v>
      </c>
      <c r="D80" s="1776" t="s">
        <v>2509</v>
      </c>
      <c r="E80" s="1776" t="s">
        <v>2510</v>
      </c>
      <c r="F80" s="1776" t="s">
        <v>2275</v>
      </c>
      <c r="G80" s="1776" t="s">
        <v>22</v>
      </c>
      <c r="H80" s="1776" t="s">
        <v>22</v>
      </c>
      <c r="I80" s="1776" t="s">
        <v>807</v>
      </c>
    </row>
    <row r="81" spans="1:9" ht="11.25" customHeight="1">
      <c r="A81" s="1776" t="s">
        <v>2245</v>
      </c>
      <c r="B81" s="1776" t="s">
        <v>16</v>
      </c>
      <c r="C81" s="1776" t="s">
        <v>2511</v>
      </c>
      <c r="D81" s="1776" t="s">
        <v>2512</v>
      </c>
      <c r="E81" s="1776" t="s">
        <v>2513</v>
      </c>
      <c r="F81" s="1776" t="s">
        <v>2514</v>
      </c>
      <c r="G81" s="1776" t="s">
        <v>22</v>
      </c>
      <c r="H81" s="1776" t="s">
        <v>22</v>
      </c>
      <c r="I81" s="1776" t="s">
        <v>807</v>
      </c>
    </row>
    <row r="82" spans="1:9" ht="11.25" customHeight="1">
      <c r="A82" s="1776" t="s">
        <v>2245</v>
      </c>
      <c r="B82" s="1776" t="s">
        <v>16</v>
      </c>
      <c r="C82" s="1776" t="s">
        <v>2515</v>
      </c>
      <c r="D82" s="1776" t="s">
        <v>2516</v>
      </c>
      <c r="E82" s="1776" t="s">
        <v>2517</v>
      </c>
      <c r="F82" s="1776" t="s">
        <v>2275</v>
      </c>
      <c r="G82" s="1776" t="s">
        <v>22</v>
      </c>
      <c r="H82" s="1776" t="s">
        <v>22</v>
      </c>
      <c r="I82" s="1776" t="s">
        <v>807</v>
      </c>
    </row>
    <row r="83" spans="1:9" ht="11.25" customHeight="1">
      <c r="A83" s="1776" t="s">
        <v>2245</v>
      </c>
      <c r="B83" s="1776" t="s">
        <v>16</v>
      </c>
      <c r="C83" s="1776" t="s">
        <v>2518</v>
      </c>
      <c r="D83" s="1776" t="s">
        <v>2519</v>
      </c>
      <c r="E83" s="1776" t="s">
        <v>2520</v>
      </c>
      <c r="F83" s="1776" t="s">
        <v>2521</v>
      </c>
      <c r="G83" s="1776" t="s">
        <v>22</v>
      </c>
      <c r="H83" s="1776" t="s">
        <v>22</v>
      </c>
      <c r="I83" s="1776" t="s">
        <v>807</v>
      </c>
    </row>
    <row r="84" spans="1:9" ht="11.25" customHeight="1">
      <c r="A84" s="1776" t="s">
        <v>2245</v>
      </c>
      <c r="B84" s="1776" t="s">
        <v>16</v>
      </c>
      <c r="C84" s="1776" t="s">
        <v>2522</v>
      </c>
      <c r="D84" s="1776" t="s">
        <v>2523</v>
      </c>
      <c r="E84" s="1776" t="s">
        <v>2524</v>
      </c>
      <c r="F84" s="1776" t="s">
        <v>2327</v>
      </c>
      <c r="G84" s="1776" t="s">
        <v>22</v>
      </c>
      <c r="H84" s="1776" t="s">
        <v>22</v>
      </c>
      <c r="I84" s="1776" t="s">
        <v>807</v>
      </c>
    </row>
    <row r="85" spans="1:9" ht="11.25" customHeight="1">
      <c r="A85" s="1776" t="s">
        <v>2245</v>
      </c>
      <c r="B85" s="1776" t="s">
        <v>16</v>
      </c>
      <c r="C85" s="1776" t="s">
        <v>2525</v>
      </c>
      <c r="D85" s="1776" t="s">
        <v>2526</v>
      </c>
      <c r="E85" s="1776" t="s">
        <v>2527</v>
      </c>
      <c r="F85" s="1776" t="s">
        <v>2363</v>
      </c>
      <c r="G85" s="1776" t="s">
        <v>22</v>
      </c>
      <c r="H85" s="1776" t="s">
        <v>22</v>
      </c>
      <c r="I85" s="1776" t="s">
        <v>807</v>
      </c>
    </row>
    <row r="86" spans="1:9" ht="11.25" customHeight="1">
      <c r="A86" s="1776" t="s">
        <v>2245</v>
      </c>
      <c r="B86" s="1776" t="s">
        <v>16</v>
      </c>
      <c r="C86" s="1776" t="s">
        <v>2528</v>
      </c>
      <c r="D86" s="1776" t="s">
        <v>2529</v>
      </c>
      <c r="E86" s="1776" t="s">
        <v>2530</v>
      </c>
      <c r="F86" s="1776" t="s">
        <v>51</v>
      </c>
      <c r="G86" s="1776" t="s">
        <v>22</v>
      </c>
      <c r="H86" s="1776" t="s">
        <v>22</v>
      </c>
      <c r="I86" s="1776" t="s">
        <v>807</v>
      </c>
    </row>
    <row r="87" spans="1:9" ht="11.25" customHeight="1">
      <c r="A87" s="1776" t="s">
        <v>2245</v>
      </c>
      <c r="B87" s="1776" t="s">
        <v>16</v>
      </c>
      <c r="C87" s="1776" t="s">
        <v>2531</v>
      </c>
      <c r="D87" s="1776" t="s">
        <v>2532</v>
      </c>
      <c r="E87" s="1776" t="s">
        <v>2533</v>
      </c>
      <c r="F87" s="1776" t="s">
        <v>2359</v>
      </c>
      <c r="G87" s="1776" t="s">
        <v>22</v>
      </c>
      <c r="H87" s="1776" t="s">
        <v>22</v>
      </c>
      <c r="I87" s="1776" t="s">
        <v>807</v>
      </c>
    </row>
    <row r="88" spans="1:9" ht="11.25" customHeight="1">
      <c r="A88" s="1776" t="s">
        <v>2245</v>
      </c>
      <c r="B88" s="1776" t="s">
        <v>16</v>
      </c>
      <c r="C88" s="1776" t="s">
        <v>2534</v>
      </c>
      <c r="D88" s="1776" t="s">
        <v>2535</v>
      </c>
      <c r="E88" s="1776" t="s">
        <v>2536</v>
      </c>
      <c r="F88" s="1776" t="s">
        <v>2363</v>
      </c>
      <c r="G88" s="1776" t="s">
        <v>22</v>
      </c>
      <c r="H88" s="1776" t="s">
        <v>22</v>
      </c>
      <c r="I88" s="1776" t="s">
        <v>807</v>
      </c>
    </row>
    <row r="89" spans="1:9" ht="11.25" customHeight="1">
      <c r="A89" s="1776" t="s">
        <v>2245</v>
      </c>
      <c r="B89" s="1776" t="s">
        <v>16</v>
      </c>
      <c r="C89" s="1776" t="s">
        <v>2537</v>
      </c>
      <c r="D89" s="1776" t="s">
        <v>2538</v>
      </c>
      <c r="E89" s="1776" t="s">
        <v>2539</v>
      </c>
      <c r="F89" s="1776" t="s">
        <v>2428</v>
      </c>
      <c r="G89" s="1776" t="s">
        <v>22</v>
      </c>
      <c r="H89" s="1776" t="s">
        <v>22</v>
      </c>
      <c r="I89" s="1776" t="s">
        <v>807</v>
      </c>
    </row>
    <row r="90" spans="1:9" ht="11.25" customHeight="1">
      <c r="A90" s="1776" t="s">
        <v>2245</v>
      </c>
      <c r="B90" s="1776" t="s">
        <v>16</v>
      </c>
      <c r="C90" s="1776" t="s">
        <v>2540</v>
      </c>
      <c r="D90" s="1776" t="s">
        <v>2541</v>
      </c>
      <c r="E90" s="1776" t="s">
        <v>2542</v>
      </c>
      <c r="F90" s="1776" t="s">
        <v>2454</v>
      </c>
      <c r="G90" s="1776" t="s">
        <v>2543</v>
      </c>
      <c r="H90" s="1776" t="s">
        <v>22</v>
      </c>
      <c r="I90" s="1776" t="s">
        <v>807</v>
      </c>
    </row>
    <row r="91" spans="1:9" ht="11.25" customHeight="1">
      <c r="A91" s="1776" t="s">
        <v>2245</v>
      </c>
      <c r="B91" s="1776" t="s">
        <v>16</v>
      </c>
      <c r="C91" s="1776" t="s">
        <v>2544</v>
      </c>
      <c r="D91" s="1776" t="s">
        <v>2545</v>
      </c>
      <c r="E91" s="1776" t="s">
        <v>2546</v>
      </c>
      <c r="F91" s="1776" t="s">
        <v>2547</v>
      </c>
      <c r="G91" s="1776" t="s">
        <v>2548</v>
      </c>
      <c r="H91" s="1776" t="s">
        <v>22</v>
      </c>
      <c r="I91" s="1776" t="s">
        <v>807</v>
      </c>
    </row>
    <row r="92" spans="1:9" ht="11.25" customHeight="1">
      <c r="A92" s="1776" t="s">
        <v>2245</v>
      </c>
      <c r="B92" s="1776" t="s">
        <v>16</v>
      </c>
      <c r="C92" s="1776" t="s">
        <v>2549</v>
      </c>
      <c r="D92" s="1776" t="s">
        <v>2550</v>
      </c>
      <c r="E92" s="1776" t="s">
        <v>2551</v>
      </c>
      <c r="F92" s="1776" t="s">
        <v>2359</v>
      </c>
      <c r="G92" s="1776" t="s">
        <v>22</v>
      </c>
      <c r="H92" s="1776" t="s">
        <v>22</v>
      </c>
      <c r="I92" s="1776" t="s">
        <v>807</v>
      </c>
    </row>
    <row r="93" spans="1:9" ht="11.25" customHeight="1">
      <c r="A93" s="1776" t="s">
        <v>2245</v>
      </c>
      <c r="B93" s="1776" t="s">
        <v>16</v>
      </c>
      <c r="C93" s="1776" t="s">
        <v>2552</v>
      </c>
      <c r="D93" s="1776" t="s">
        <v>2553</v>
      </c>
      <c r="E93" s="1776" t="s">
        <v>2554</v>
      </c>
      <c r="F93" s="1776" t="s">
        <v>2264</v>
      </c>
      <c r="G93" s="1776" t="s">
        <v>22</v>
      </c>
      <c r="H93" s="1776" t="s">
        <v>22</v>
      </c>
      <c r="I93" s="1776" t="s">
        <v>807</v>
      </c>
    </row>
    <row r="94" spans="1:9" ht="11.25" customHeight="1">
      <c r="A94" s="1776" t="s">
        <v>2245</v>
      </c>
      <c r="B94" s="1776" t="s">
        <v>16</v>
      </c>
      <c r="C94" s="1776" t="s">
        <v>2555</v>
      </c>
      <c r="D94" s="1776" t="s">
        <v>2556</v>
      </c>
      <c r="E94" s="1776" t="s">
        <v>2557</v>
      </c>
      <c r="F94" s="1776" t="s">
        <v>2264</v>
      </c>
      <c r="G94" s="1776" t="s">
        <v>22</v>
      </c>
      <c r="H94" s="1776" t="s">
        <v>22</v>
      </c>
      <c r="I94" s="1776" t="s">
        <v>807</v>
      </c>
    </row>
    <row r="95" spans="1:9" ht="11.25" customHeight="1">
      <c r="A95" s="1776" t="s">
        <v>2245</v>
      </c>
      <c r="B95" s="1776" t="s">
        <v>16</v>
      </c>
      <c r="C95" s="1776" t="s">
        <v>2558</v>
      </c>
      <c r="D95" s="1776" t="s">
        <v>2559</v>
      </c>
      <c r="E95" s="1776" t="s">
        <v>2560</v>
      </c>
      <c r="F95" s="1776" t="s">
        <v>2561</v>
      </c>
      <c r="G95" s="1776" t="s">
        <v>22</v>
      </c>
      <c r="H95" s="1776" t="s">
        <v>22</v>
      </c>
      <c r="I95" s="1776" t="s">
        <v>807</v>
      </c>
    </row>
    <row r="96" spans="1:9" ht="11.25" customHeight="1">
      <c r="A96" s="1776" t="s">
        <v>2245</v>
      </c>
      <c r="B96" s="1776" t="s">
        <v>16</v>
      </c>
      <c r="C96" s="1776" t="s">
        <v>2562</v>
      </c>
      <c r="D96" s="1776" t="s">
        <v>2563</v>
      </c>
      <c r="E96" s="1776" t="s">
        <v>2564</v>
      </c>
      <c r="F96" s="1776" t="s">
        <v>2367</v>
      </c>
      <c r="G96" s="1776" t="s">
        <v>22</v>
      </c>
      <c r="H96" s="1776" t="s">
        <v>22</v>
      </c>
      <c r="I96" s="1776" t="s">
        <v>807</v>
      </c>
    </row>
    <row r="97" spans="1:9" ht="11.25" customHeight="1">
      <c r="A97" s="1776" t="s">
        <v>2245</v>
      </c>
      <c r="B97" s="1776" t="s">
        <v>16</v>
      </c>
      <c r="C97" s="1776" t="s">
        <v>2565</v>
      </c>
      <c r="D97" s="1776" t="s">
        <v>2566</v>
      </c>
      <c r="E97" s="1776" t="s">
        <v>2567</v>
      </c>
      <c r="F97" s="1776" t="s">
        <v>51</v>
      </c>
      <c r="G97" s="1776" t="s">
        <v>22</v>
      </c>
      <c r="H97" s="1776" t="s">
        <v>22</v>
      </c>
      <c r="I97" s="1776" t="s">
        <v>807</v>
      </c>
    </row>
    <row r="98" spans="1:9" ht="11.25" customHeight="1">
      <c r="A98" s="1776" t="s">
        <v>2245</v>
      </c>
      <c r="B98" s="1776" t="s">
        <v>16</v>
      </c>
      <c r="C98" s="1776" t="s">
        <v>2568</v>
      </c>
      <c r="D98" s="1776" t="s">
        <v>2569</v>
      </c>
      <c r="E98" s="1776" t="s">
        <v>2570</v>
      </c>
      <c r="F98" s="1776" t="s">
        <v>2260</v>
      </c>
      <c r="G98" s="1776" t="s">
        <v>22</v>
      </c>
      <c r="H98" s="1776" t="s">
        <v>22</v>
      </c>
      <c r="I98" s="1776" t="s">
        <v>807</v>
      </c>
    </row>
    <row r="99" spans="1:9" ht="11.25" customHeight="1">
      <c r="A99" s="1776" t="s">
        <v>2245</v>
      </c>
      <c r="B99" s="1776" t="s">
        <v>16</v>
      </c>
      <c r="C99" s="1776" t="s">
        <v>2571</v>
      </c>
      <c r="D99" s="1776" t="s">
        <v>2572</v>
      </c>
      <c r="E99" s="1776" t="s">
        <v>2573</v>
      </c>
      <c r="F99" s="1776" t="s">
        <v>2334</v>
      </c>
      <c r="G99" s="1776" t="s">
        <v>22</v>
      </c>
      <c r="H99" s="1776" t="s">
        <v>22</v>
      </c>
      <c r="I99" s="1776" t="s">
        <v>807</v>
      </c>
    </row>
    <row r="100" spans="1:9" ht="11.25" customHeight="1">
      <c r="A100" s="1776" t="s">
        <v>2245</v>
      </c>
      <c r="B100" s="1776" t="s">
        <v>16</v>
      </c>
      <c r="C100" s="1776" t="s">
        <v>2574</v>
      </c>
      <c r="D100" s="1776" t="s">
        <v>2575</v>
      </c>
      <c r="E100" s="1776" t="s">
        <v>2576</v>
      </c>
      <c r="F100" s="1776" t="s">
        <v>51</v>
      </c>
      <c r="G100" s="1776" t="s">
        <v>22</v>
      </c>
      <c r="H100" s="1776" t="s">
        <v>22</v>
      </c>
      <c r="I100" s="1776" t="s">
        <v>807</v>
      </c>
    </row>
    <row r="101" spans="1:9" ht="11.25" customHeight="1">
      <c r="A101" s="1776" t="s">
        <v>2245</v>
      </c>
      <c r="B101" s="1776" t="s">
        <v>16</v>
      </c>
      <c r="C101" s="1776" t="s">
        <v>2577</v>
      </c>
      <c r="D101" s="1776" t="s">
        <v>2578</v>
      </c>
      <c r="E101" s="1776" t="s">
        <v>2579</v>
      </c>
      <c r="F101" s="1776" t="s">
        <v>2485</v>
      </c>
      <c r="G101" s="1776" t="s">
        <v>22</v>
      </c>
      <c r="H101" s="1776" t="s">
        <v>22</v>
      </c>
      <c r="I101" s="1776" t="s">
        <v>807</v>
      </c>
    </row>
    <row r="102" spans="1:9" ht="11.25" customHeight="1">
      <c r="A102" s="1776" t="s">
        <v>2245</v>
      </c>
      <c r="B102" s="1776" t="s">
        <v>16</v>
      </c>
      <c r="C102" s="1776" t="s">
        <v>2580</v>
      </c>
      <c r="D102" s="1776" t="s">
        <v>2581</v>
      </c>
      <c r="E102" s="1776" t="s">
        <v>2582</v>
      </c>
      <c r="F102" s="1776" t="s">
        <v>51</v>
      </c>
      <c r="G102" s="1776" t="s">
        <v>22</v>
      </c>
      <c r="H102" s="1776" t="s">
        <v>22</v>
      </c>
      <c r="I102" s="1776" t="s">
        <v>807</v>
      </c>
    </row>
    <row r="103" spans="1:9" ht="11.25" customHeight="1">
      <c r="A103" s="1776" t="s">
        <v>2245</v>
      </c>
      <c r="B103" s="1776" t="s">
        <v>16</v>
      </c>
      <c r="C103" s="1776" t="s">
        <v>2583</v>
      </c>
      <c r="D103" s="1776" t="s">
        <v>2584</v>
      </c>
      <c r="E103" s="1776" t="s">
        <v>2585</v>
      </c>
      <c r="F103" s="1776" t="s">
        <v>2359</v>
      </c>
      <c r="G103" s="1776" t="s">
        <v>22</v>
      </c>
      <c r="H103" s="1776" t="s">
        <v>22</v>
      </c>
      <c r="I103" s="1776" t="s">
        <v>807</v>
      </c>
    </row>
    <row r="104" spans="1:9" ht="11.25" customHeight="1">
      <c r="A104" s="1776" t="s">
        <v>2245</v>
      </c>
      <c r="B104" s="1776" t="s">
        <v>16</v>
      </c>
      <c r="C104" s="1776" t="s">
        <v>2586</v>
      </c>
      <c r="D104" s="1776" t="s">
        <v>2587</v>
      </c>
      <c r="E104" s="1776" t="s">
        <v>2588</v>
      </c>
      <c r="F104" s="1776" t="s">
        <v>2275</v>
      </c>
      <c r="G104" s="1776" t="s">
        <v>22</v>
      </c>
      <c r="H104" s="1776" t="s">
        <v>22</v>
      </c>
      <c r="I104" s="1776" t="s">
        <v>807</v>
      </c>
    </row>
    <row r="105" spans="1:9" ht="11.25" customHeight="1">
      <c r="A105" s="1776" t="s">
        <v>2245</v>
      </c>
      <c r="B105" s="1776" t="s">
        <v>16</v>
      </c>
      <c r="C105" s="1776" t="s">
        <v>2589</v>
      </c>
      <c r="D105" s="1776" t="s">
        <v>2590</v>
      </c>
      <c r="E105" s="1776" t="s">
        <v>2591</v>
      </c>
      <c r="F105" s="1776" t="s">
        <v>2275</v>
      </c>
      <c r="G105" s="1776" t="s">
        <v>22</v>
      </c>
      <c r="H105" s="1776" t="s">
        <v>22</v>
      </c>
      <c r="I105" s="1776" t="s">
        <v>807</v>
      </c>
    </row>
    <row r="106" spans="1:9" ht="11.25" customHeight="1">
      <c r="A106" s="1776" t="s">
        <v>2245</v>
      </c>
      <c r="B106" s="1776" t="s">
        <v>16</v>
      </c>
      <c r="C106" s="1776" t="s">
        <v>2592</v>
      </c>
      <c r="D106" s="1776" t="s">
        <v>2593</v>
      </c>
      <c r="E106" s="1776" t="s">
        <v>2594</v>
      </c>
      <c r="F106" s="1776" t="s">
        <v>2260</v>
      </c>
      <c r="G106" s="1776" t="s">
        <v>22</v>
      </c>
      <c r="H106" s="1776" t="s">
        <v>22</v>
      </c>
      <c r="I106" s="1776" t="s">
        <v>807</v>
      </c>
    </row>
    <row r="107" spans="1:9" ht="11.25" customHeight="1">
      <c r="A107" s="1776" t="s">
        <v>2245</v>
      </c>
      <c r="B107" s="1776" t="s">
        <v>16</v>
      </c>
      <c r="C107" s="1776" t="s">
        <v>2595</v>
      </c>
      <c r="D107" s="1776" t="s">
        <v>2596</v>
      </c>
      <c r="E107" s="1776" t="s">
        <v>2597</v>
      </c>
      <c r="F107" s="1776" t="s">
        <v>2359</v>
      </c>
      <c r="G107" s="1776" t="s">
        <v>22</v>
      </c>
      <c r="H107" s="1776" t="s">
        <v>22</v>
      </c>
      <c r="I107" s="1776" t="s">
        <v>807</v>
      </c>
    </row>
    <row r="108" spans="1:9" ht="11.25" customHeight="1">
      <c r="A108" s="1776" t="s">
        <v>2245</v>
      </c>
      <c r="B108" s="1776" t="s">
        <v>16</v>
      </c>
      <c r="C108" s="1776" t="s">
        <v>2598</v>
      </c>
      <c r="D108" s="1776" t="s">
        <v>2599</v>
      </c>
      <c r="E108" s="1776" t="s">
        <v>2600</v>
      </c>
      <c r="F108" s="1776" t="s">
        <v>2359</v>
      </c>
      <c r="G108" s="1776" t="s">
        <v>22</v>
      </c>
      <c r="H108" s="1776" t="s">
        <v>22</v>
      </c>
      <c r="I108" s="1776" t="s">
        <v>807</v>
      </c>
    </row>
    <row r="109" spans="1:9" ht="11.25" customHeight="1">
      <c r="A109" s="1776" t="s">
        <v>2245</v>
      </c>
      <c r="B109" s="1776" t="s">
        <v>16</v>
      </c>
      <c r="C109" s="1776" t="s">
        <v>2601</v>
      </c>
      <c r="D109" s="1776" t="s">
        <v>2602</v>
      </c>
      <c r="E109" s="1776" t="s">
        <v>2603</v>
      </c>
      <c r="F109" s="1776" t="s">
        <v>2359</v>
      </c>
      <c r="G109" s="1776" t="s">
        <v>22</v>
      </c>
      <c r="H109" s="1776" t="s">
        <v>22</v>
      </c>
      <c r="I109" s="1776" t="s">
        <v>807</v>
      </c>
    </row>
    <row r="110" spans="1:9" ht="11.25" customHeight="1">
      <c r="A110" s="1776" t="s">
        <v>2245</v>
      </c>
      <c r="B110" s="1776" t="s">
        <v>16</v>
      </c>
      <c r="C110" s="1776" t="s">
        <v>2604</v>
      </c>
      <c r="D110" s="1776" t="s">
        <v>2605</v>
      </c>
      <c r="E110" s="1776" t="s">
        <v>2606</v>
      </c>
      <c r="F110" s="1776" t="s">
        <v>2359</v>
      </c>
      <c r="G110" s="1776" t="s">
        <v>22</v>
      </c>
      <c r="H110" s="1776" t="s">
        <v>22</v>
      </c>
      <c r="I110" s="1776" t="s">
        <v>807</v>
      </c>
    </row>
    <row r="111" spans="1:9" ht="11.25" customHeight="1">
      <c r="A111" s="1776" t="s">
        <v>2245</v>
      </c>
      <c r="B111" s="1776" t="s">
        <v>16</v>
      </c>
      <c r="C111" s="1776" t="s">
        <v>2607</v>
      </c>
      <c r="D111" s="1776" t="s">
        <v>2608</v>
      </c>
      <c r="E111" s="1776" t="s">
        <v>2609</v>
      </c>
      <c r="F111" s="1776" t="s">
        <v>2610</v>
      </c>
      <c r="G111" s="1776" t="s">
        <v>22</v>
      </c>
      <c r="H111" s="1776" t="s">
        <v>22</v>
      </c>
      <c r="I111" s="1776" t="s">
        <v>807</v>
      </c>
    </row>
    <row r="112" spans="1:9" ht="11.25" customHeight="1">
      <c r="A112" s="1776" t="s">
        <v>2245</v>
      </c>
      <c r="B112" s="1776" t="s">
        <v>16</v>
      </c>
      <c r="C112" s="1776" t="s">
        <v>2611</v>
      </c>
      <c r="D112" s="1776" t="s">
        <v>2612</v>
      </c>
      <c r="E112" s="1776" t="s">
        <v>2613</v>
      </c>
      <c r="F112" s="1776" t="s">
        <v>2249</v>
      </c>
      <c r="G112" s="1776" t="s">
        <v>22</v>
      </c>
      <c r="H112" s="1776" t="s">
        <v>22</v>
      </c>
      <c r="I112" s="1776" t="s">
        <v>807</v>
      </c>
    </row>
    <row r="113" spans="1:9" ht="11.25" customHeight="1">
      <c r="A113" s="1776" t="s">
        <v>2245</v>
      </c>
      <c r="B113" s="1776" t="s">
        <v>16</v>
      </c>
      <c r="C113" s="1776" t="s">
        <v>2614</v>
      </c>
      <c r="D113" s="1776" t="s">
        <v>2615</v>
      </c>
      <c r="E113" s="1776" t="s">
        <v>2616</v>
      </c>
      <c r="F113" s="1776" t="s">
        <v>2279</v>
      </c>
      <c r="G113" s="1776" t="s">
        <v>22</v>
      </c>
      <c r="H113" s="1776" t="s">
        <v>22</v>
      </c>
      <c r="I113" s="1776" t="s">
        <v>807</v>
      </c>
    </row>
    <row r="114" spans="1:9" ht="11.25" customHeight="1">
      <c r="A114" s="1776" t="s">
        <v>2245</v>
      </c>
      <c r="B114" s="1776" t="s">
        <v>16</v>
      </c>
      <c r="C114" s="1776" t="s">
        <v>2617</v>
      </c>
      <c r="D114" s="1776" t="s">
        <v>2618</v>
      </c>
      <c r="E114" s="1776" t="s">
        <v>2619</v>
      </c>
      <c r="F114" s="1776" t="s">
        <v>2327</v>
      </c>
      <c r="G114" s="1776" t="s">
        <v>22</v>
      </c>
      <c r="H114" s="1776" t="s">
        <v>22</v>
      </c>
      <c r="I114" s="1776" t="s">
        <v>807</v>
      </c>
    </row>
    <row r="115" spans="1:9" ht="11.25" customHeight="1">
      <c r="A115" s="1776" t="s">
        <v>2245</v>
      </c>
      <c r="B115" s="1776" t="s">
        <v>16</v>
      </c>
      <c r="C115" s="1776" t="s">
        <v>2620</v>
      </c>
      <c r="D115" s="1776" t="s">
        <v>2621</v>
      </c>
      <c r="E115" s="1776" t="s">
        <v>2622</v>
      </c>
      <c r="F115" s="1776" t="s">
        <v>2327</v>
      </c>
      <c r="G115" s="1776" t="s">
        <v>22</v>
      </c>
      <c r="H115" s="1776" t="s">
        <v>22</v>
      </c>
      <c r="I115" s="1776" t="s">
        <v>807</v>
      </c>
    </row>
    <row r="116" spans="1:9" ht="11.25" customHeight="1">
      <c r="A116" s="1776" t="s">
        <v>2245</v>
      </c>
      <c r="B116" s="1776" t="s">
        <v>16</v>
      </c>
      <c r="C116" s="1776" t="s">
        <v>2623</v>
      </c>
      <c r="D116" s="1776" t="s">
        <v>2624</v>
      </c>
      <c r="E116" s="1776" t="s">
        <v>2350</v>
      </c>
      <c r="F116" s="1776" t="s">
        <v>2625</v>
      </c>
      <c r="G116" s="1776" t="s">
        <v>22</v>
      </c>
      <c r="H116" s="1776" t="s">
        <v>22</v>
      </c>
      <c r="I116" s="1776" t="s">
        <v>807</v>
      </c>
    </row>
    <row r="117" spans="1:9" ht="11.25" customHeight="1">
      <c r="A117" s="1776" t="s">
        <v>2245</v>
      </c>
      <c r="B117" s="1776" t="s">
        <v>16</v>
      </c>
      <c r="C117" s="1776" t="s">
        <v>2626</v>
      </c>
      <c r="D117" s="1776" t="s">
        <v>2627</v>
      </c>
      <c r="E117" s="1776" t="s">
        <v>2628</v>
      </c>
      <c r="F117" s="1776" t="s">
        <v>2260</v>
      </c>
      <c r="G117" s="1776" t="s">
        <v>22</v>
      </c>
      <c r="H117" s="1776" t="s">
        <v>22</v>
      </c>
      <c r="I117" s="1776" t="s">
        <v>807</v>
      </c>
    </row>
    <row r="118" spans="1:9" ht="11.25" customHeight="1">
      <c r="A118" s="1776" t="s">
        <v>2245</v>
      </c>
      <c r="B118" s="1776" t="s">
        <v>16</v>
      </c>
      <c r="C118" s="1776" t="s">
        <v>2629</v>
      </c>
      <c r="D118" s="1776" t="s">
        <v>2630</v>
      </c>
      <c r="E118" s="1776" t="s">
        <v>2631</v>
      </c>
      <c r="F118" s="1776" t="s">
        <v>2323</v>
      </c>
      <c r="G118" s="1776" t="s">
        <v>22</v>
      </c>
      <c r="H118" s="1776" t="s">
        <v>22</v>
      </c>
      <c r="I118" s="1776" t="s">
        <v>807</v>
      </c>
    </row>
    <row r="119" spans="1:9" ht="11.25" customHeight="1">
      <c r="A119" s="1776" t="s">
        <v>2245</v>
      </c>
      <c r="B119" s="1776" t="s">
        <v>16</v>
      </c>
      <c r="C119" s="1776" t="s">
        <v>2632</v>
      </c>
      <c r="D119" s="1776" t="s">
        <v>2633</v>
      </c>
      <c r="E119" s="1776" t="s">
        <v>2634</v>
      </c>
      <c r="F119" s="1776" t="s">
        <v>2635</v>
      </c>
      <c r="G119" s="1776" t="s">
        <v>22</v>
      </c>
      <c r="H119" s="1776" t="s">
        <v>22</v>
      </c>
      <c r="I119" s="1776" t="s">
        <v>807</v>
      </c>
    </row>
    <row r="120" spans="1:9" ht="11.25" customHeight="1">
      <c r="A120" s="1776" t="s">
        <v>2245</v>
      </c>
      <c r="B120" s="1776" t="s">
        <v>16</v>
      </c>
      <c r="C120" s="1776" t="s">
        <v>2636</v>
      </c>
      <c r="D120" s="1776" t="s">
        <v>2637</v>
      </c>
      <c r="E120" s="1776" t="s">
        <v>2638</v>
      </c>
      <c r="F120" s="1776" t="s">
        <v>2639</v>
      </c>
      <c r="G120" s="1776" t="s">
        <v>22</v>
      </c>
      <c r="H120" s="1776" t="s">
        <v>22</v>
      </c>
      <c r="I120" s="1776" t="s">
        <v>807</v>
      </c>
    </row>
    <row r="121" spans="1:9" ht="11.25" customHeight="1">
      <c r="A121" s="1776" t="s">
        <v>2245</v>
      </c>
      <c r="B121" s="1776" t="s">
        <v>16</v>
      </c>
      <c r="C121" s="1776" t="s">
        <v>2640</v>
      </c>
      <c r="D121" s="1776" t="s">
        <v>2641</v>
      </c>
      <c r="E121" s="1776" t="s">
        <v>2350</v>
      </c>
      <c r="F121" s="1776" t="s">
        <v>2642</v>
      </c>
      <c r="G121" s="1776" t="s">
        <v>22</v>
      </c>
      <c r="H121" s="1776" t="s">
        <v>22</v>
      </c>
      <c r="I121" s="1776" t="s">
        <v>807</v>
      </c>
    </row>
    <row r="122" spans="1:9" ht="11.25" customHeight="1">
      <c r="A122" s="1776" t="s">
        <v>2245</v>
      </c>
      <c r="B122" s="1776" t="s">
        <v>16</v>
      </c>
      <c r="C122" s="1776" t="s">
        <v>2246</v>
      </c>
      <c r="D122" s="1776" t="s">
        <v>2247</v>
      </c>
      <c r="E122" s="1776" t="s">
        <v>2248</v>
      </c>
      <c r="F122" s="1776" t="s">
        <v>2249</v>
      </c>
      <c r="G122" s="1776" t="s">
        <v>22</v>
      </c>
      <c r="H122" s="1776" t="s">
        <v>22</v>
      </c>
      <c r="I122" s="1776" t="s">
        <v>893</v>
      </c>
    </row>
    <row r="123" spans="1:9" ht="11.25" customHeight="1">
      <c r="A123" s="1776" t="s">
        <v>2245</v>
      </c>
      <c r="B123" s="1776" t="s">
        <v>16</v>
      </c>
      <c r="C123" s="1776" t="s">
        <v>2250</v>
      </c>
      <c r="D123" s="1776" t="s">
        <v>2251</v>
      </c>
      <c r="E123" s="1776" t="s">
        <v>2252</v>
      </c>
      <c r="F123" s="1776" t="s">
        <v>51</v>
      </c>
      <c r="G123" s="1776" t="s">
        <v>22</v>
      </c>
      <c r="H123" s="1776" t="s">
        <v>22</v>
      </c>
      <c r="I123" s="1776" t="s">
        <v>893</v>
      </c>
    </row>
    <row r="124" spans="1:9" ht="11.25" customHeight="1">
      <c r="A124" s="1776" t="s">
        <v>2245</v>
      </c>
      <c r="B124" s="1776" t="s">
        <v>16</v>
      </c>
      <c r="C124" s="1776" t="s">
        <v>13</v>
      </c>
      <c r="D124" s="1776" t="s">
        <v>46</v>
      </c>
      <c r="E124" s="1776" t="s">
        <v>49</v>
      </c>
      <c r="F124" s="1776" t="s">
        <v>51</v>
      </c>
      <c r="G124" s="1776" t="s">
        <v>22</v>
      </c>
      <c r="H124" s="1776" t="s">
        <v>22</v>
      </c>
      <c r="I124" s="1776" t="s">
        <v>893</v>
      </c>
    </row>
    <row r="125" spans="1:9" ht="11.25" customHeight="1">
      <c r="A125" s="1776" t="s">
        <v>2245</v>
      </c>
      <c r="B125" s="1776" t="s">
        <v>16</v>
      </c>
      <c r="C125" s="1776" t="s">
        <v>2261</v>
      </c>
      <c r="D125" s="1776" t="s">
        <v>2262</v>
      </c>
      <c r="E125" s="1776" t="s">
        <v>2263</v>
      </c>
      <c r="F125" s="1776" t="s">
        <v>2264</v>
      </c>
      <c r="G125" s="1776" t="s">
        <v>22</v>
      </c>
      <c r="H125" s="1776" t="s">
        <v>22</v>
      </c>
      <c r="I125" s="1776" t="s">
        <v>893</v>
      </c>
    </row>
    <row r="126" spans="1:9" ht="11.25" customHeight="1">
      <c r="A126" s="1776" t="s">
        <v>2245</v>
      </c>
      <c r="B126" s="1776" t="s">
        <v>16</v>
      </c>
      <c r="C126" s="1776" t="s">
        <v>2265</v>
      </c>
      <c r="D126" s="1776" t="s">
        <v>2266</v>
      </c>
      <c r="E126" s="1776" t="s">
        <v>2267</v>
      </c>
      <c r="F126" s="1776" t="s">
        <v>2268</v>
      </c>
      <c r="G126" s="1776" t="s">
        <v>2269</v>
      </c>
      <c r="H126" s="1776" t="s">
        <v>22</v>
      </c>
      <c r="I126" s="1776" t="s">
        <v>893</v>
      </c>
    </row>
    <row r="127" spans="1:9" ht="11.25" customHeight="1">
      <c r="A127" s="1776" t="s">
        <v>2245</v>
      </c>
      <c r="B127" s="1776" t="s">
        <v>16</v>
      </c>
      <c r="C127" s="1776" t="s">
        <v>2270</v>
      </c>
      <c r="D127" s="1776" t="s">
        <v>2266</v>
      </c>
      <c r="E127" s="1776" t="s">
        <v>2267</v>
      </c>
      <c r="F127" s="1776" t="s">
        <v>2271</v>
      </c>
      <c r="G127" s="1776" t="s">
        <v>22</v>
      </c>
      <c r="H127" s="1776" t="s">
        <v>22</v>
      </c>
      <c r="I127" s="1776" t="s">
        <v>893</v>
      </c>
    </row>
    <row r="128" spans="1:9" ht="11.25" customHeight="1">
      <c r="A128" s="1776" t="s">
        <v>2245</v>
      </c>
      <c r="B128" s="1776" t="s">
        <v>16</v>
      </c>
      <c r="C128" s="1776" t="s">
        <v>2276</v>
      </c>
      <c r="D128" s="1776" t="s">
        <v>2277</v>
      </c>
      <c r="E128" s="1776" t="s">
        <v>2278</v>
      </c>
      <c r="F128" s="1776" t="s">
        <v>2279</v>
      </c>
      <c r="G128" s="1776" t="s">
        <v>22</v>
      </c>
      <c r="H128" s="1776" t="s">
        <v>22</v>
      </c>
      <c r="I128" s="1776" t="s">
        <v>893</v>
      </c>
    </row>
    <row r="129" spans="1:9" ht="11.25" customHeight="1">
      <c r="A129" s="1776" t="s">
        <v>2245</v>
      </c>
      <c r="B129" s="1776" t="s">
        <v>16</v>
      </c>
      <c r="C129" s="1776" t="s">
        <v>2280</v>
      </c>
      <c r="D129" s="1776" t="s">
        <v>2281</v>
      </c>
      <c r="E129" s="1776" t="s">
        <v>2282</v>
      </c>
      <c r="F129" s="1776" t="s">
        <v>2260</v>
      </c>
      <c r="G129" s="1776" t="s">
        <v>22</v>
      </c>
      <c r="H129" s="1776" t="s">
        <v>22</v>
      </c>
      <c r="I129" s="1776" t="s">
        <v>893</v>
      </c>
    </row>
    <row r="130" spans="1:9" ht="11.25" customHeight="1">
      <c r="A130" s="1776" t="s">
        <v>2245</v>
      </c>
      <c r="B130" s="1776" t="s">
        <v>16</v>
      </c>
      <c r="C130" s="1776" t="s">
        <v>2283</v>
      </c>
      <c r="D130" s="1776" t="s">
        <v>2284</v>
      </c>
      <c r="E130" s="1776" t="s">
        <v>2285</v>
      </c>
      <c r="F130" s="1776" t="s">
        <v>2260</v>
      </c>
      <c r="G130" s="1776" t="s">
        <v>22</v>
      </c>
      <c r="H130" s="1776" t="s">
        <v>22</v>
      </c>
      <c r="I130" s="1776" t="s">
        <v>893</v>
      </c>
    </row>
    <row r="131" spans="1:9" ht="11.25" customHeight="1">
      <c r="A131" s="1776" t="s">
        <v>2245</v>
      </c>
      <c r="B131" s="1776" t="s">
        <v>16</v>
      </c>
      <c r="C131" s="1776" t="s">
        <v>2286</v>
      </c>
      <c r="D131" s="1776" t="s">
        <v>2287</v>
      </c>
      <c r="E131" s="1776" t="s">
        <v>2285</v>
      </c>
      <c r="F131" s="1776" t="s">
        <v>2288</v>
      </c>
      <c r="G131" s="1776" t="s">
        <v>22</v>
      </c>
      <c r="H131" s="1776" t="s">
        <v>22</v>
      </c>
      <c r="I131" s="1776" t="s">
        <v>893</v>
      </c>
    </row>
    <row r="132" spans="1:9" ht="11.25" customHeight="1">
      <c r="A132" s="1776" t="s">
        <v>2245</v>
      </c>
      <c r="B132" s="1776" t="s">
        <v>16</v>
      </c>
      <c r="C132" s="1776" t="s">
        <v>2299</v>
      </c>
      <c r="D132" s="1776" t="s">
        <v>2300</v>
      </c>
      <c r="E132" s="1776" t="s">
        <v>2301</v>
      </c>
      <c r="F132" s="1776" t="s">
        <v>2260</v>
      </c>
      <c r="G132" s="1776" t="s">
        <v>22</v>
      </c>
      <c r="H132" s="1776" t="s">
        <v>22</v>
      </c>
      <c r="I132" s="1776" t="s">
        <v>893</v>
      </c>
    </row>
    <row r="133" spans="1:9" ht="11.25" customHeight="1">
      <c r="A133" s="1776" t="s">
        <v>2245</v>
      </c>
      <c r="B133" s="1776" t="s">
        <v>16</v>
      </c>
      <c r="C133" s="1776" t="s">
        <v>2305</v>
      </c>
      <c r="D133" s="1776" t="s">
        <v>2306</v>
      </c>
      <c r="E133" s="1776" t="s">
        <v>2307</v>
      </c>
      <c r="F133" s="1776" t="s">
        <v>2308</v>
      </c>
      <c r="G133" s="1776" t="s">
        <v>2309</v>
      </c>
      <c r="H133" s="1776" t="s">
        <v>22</v>
      </c>
      <c r="I133" s="1776" t="s">
        <v>893</v>
      </c>
    </row>
    <row r="134" spans="1:9" ht="11.25" customHeight="1">
      <c r="A134" s="1776" t="s">
        <v>2245</v>
      </c>
      <c r="B134" s="1776" t="s">
        <v>16</v>
      </c>
      <c r="C134" s="1776" t="s">
        <v>2310</v>
      </c>
      <c r="D134" s="1776" t="s">
        <v>2311</v>
      </c>
      <c r="E134" s="1776" t="s">
        <v>2312</v>
      </c>
      <c r="F134" s="1776" t="s">
        <v>2313</v>
      </c>
      <c r="G134" s="1776" t="s">
        <v>22</v>
      </c>
      <c r="H134" s="1776" t="s">
        <v>22</v>
      </c>
      <c r="I134" s="1776" t="s">
        <v>893</v>
      </c>
    </row>
    <row r="135" spans="1:9" ht="11.25" customHeight="1">
      <c r="A135" s="1776" t="s">
        <v>2245</v>
      </c>
      <c r="B135" s="1776" t="s">
        <v>16</v>
      </c>
      <c r="C135" s="1776" t="s">
        <v>2317</v>
      </c>
      <c r="D135" s="1776" t="s">
        <v>2318</v>
      </c>
      <c r="E135" s="1776" t="s">
        <v>2319</v>
      </c>
      <c r="F135" s="1776" t="s">
        <v>2260</v>
      </c>
      <c r="G135" s="1776" t="s">
        <v>22</v>
      </c>
      <c r="H135" s="1776" t="s">
        <v>22</v>
      </c>
      <c r="I135" s="1776" t="s">
        <v>893</v>
      </c>
    </row>
    <row r="136" spans="1:9" ht="11.25" customHeight="1">
      <c r="A136" s="1776" t="s">
        <v>2245</v>
      </c>
      <c r="B136" s="1776" t="s">
        <v>16</v>
      </c>
      <c r="C136" s="1776" t="s">
        <v>2320</v>
      </c>
      <c r="D136" s="1776" t="s">
        <v>2321</v>
      </c>
      <c r="E136" s="1776" t="s">
        <v>2322</v>
      </c>
      <c r="F136" s="1776" t="s">
        <v>2323</v>
      </c>
      <c r="G136" s="1776" t="s">
        <v>22</v>
      </c>
      <c r="H136" s="1776" t="s">
        <v>22</v>
      </c>
      <c r="I136" s="1776" t="s">
        <v>893</v>
      </c>
    </row>
    <row r="137" spans="1:9" ht="11.25" customHeight="1">
      <c r="A137" s="1776" t="s">
        <v>2245</v>
      </c>
      <c r="B137" s="1776" t="s">
        <v>16</v>
      </c>
      <c r="C137" s="1776" t="s">
        <v>2328</v>
      </c>
      <c r="D137" s="1776" t="s">
        <v>2329</v>
      </c>
      <c r="E137" s="1776" t="s">
        <v>2330</v>
      </c>
      <c r="F137" s="1776" t="s">
        <v>51</v>
      </c>
      <c r="G137" s="1776" t="s">
        <v>22</v>
      </c>
      <c r="H137" s="1776" t="s">
        <v>22</v>
      </c>
      <c r="I137" s="1776" t="s">
        <v>893</v>
      </c>
    </row>
    <row r="138" spans="1:9" ht="11.25" customHeight="1">
      <c r="A138" s="1776" t="s">
        <v>2245</v>
      </c>
      <c r="B138" s="1776" t="s">
        <v>16</v>
      </c>
      <c r="C138" s="1776" t="s">
        <v>2331</v>
      </c>
      <c r="D138" s="1776" t="s">
        <v>2332</v>
      </c>
      <c r="E138" s="1776" t="s">
        <v>2333</v>
      </c>
      <c r="F138" s="1776" t="s">
        <v>2334</v>
      </c>
      <c r="G138" s="1776" t="s">
        <v>22</v>
      </c>
      <c r="H138" s="1776" t="s">
        <v>22</v>
      </c>
      <c r="I138" s="1776" t="s">
        <v>893</v>
      </c>
    </row>
    <row r="139" spans="1:9" ht="11.25" customHeight="1">
      <c r="A139" s="1776" t="s">
        <v>2245</v>
      </c>
      <c r="B139" s="1776" t="s">
        <v>16</v>
      </c>
      <c r="C139" s="1776" t="s">
        <v>2335</v>
      </c>
      <c r="D139" s="1776" t="s">
        <v>2336</v>
      </c>
      <c r="E139" s="1776" t="s">
        <v>2337</v>
      </c>
      <c r="F139" s="1776" t="s">
        <v>2338</v>
      </c>
      <c r="G139" s="1776" t="s">
        <v>22</v>
      </c>
      <c r="H139" s="1776" t="s">
        <v>22</v>
      </c>
      <c r="I139" s="1776" t="s">
        <v>893</v>
      </c>
    </row>
    <row r="140" spans="1:9" ht="11.25" customHeight="1">
      <c r="A140" s="1776" t="s">
        <v>2245</v>
      </c>
      <c r="B140" s="1776" t="s">
        <v>16</v>
      </c>
      <c r="C140" s="1776" t="s">
        <v>2339</v>
      </c>
      <c r="D140" s="1776" t="s">
        <v>2340</v>
      </c>
      <c r="E140" s="1776" t="s">
        <v>2341</v>
      </c>
      <c r="F140" s="1776" t="s">
        <v>2275</v>
      </c>
      <c r="G140" s="1776" t="s">
        <v>22</v>
      </c>
      <c r="H140" s="1776" t="s">
        <v>22</v>
      </c>
      <c r="I140" s="1776" t="s">
        <v>893</v>
      </c>
    </row>
    <row r="141" spans="1:9" ht="11.25" customHeight="1">
      <c r="A141" s="1776" t="s">
        <v>2245</v>
      </c>
      <c r="B141" s="1776" t="s">
        <v>16</v>
      </c>
      <c r="C141" s="1776" t="s">
        <v>2342</v>
      </c>
      <c r="D141" s="1776" t="s">
        <v>2343</v>
      </c>
      <c r="E141" s="1776" t="s">
        <v>2344</v>
      </c>
      <c r="F141" s="1776" t="s">
        <v>2279</v>
      </c>
      <c r="G141" s="1776" t="s">
        <v>22</v>
      </c>
      <c r="H141" s="1776" t="s">
        <v>22</v>
      </c>
      <c r="I141" s="1776" t="s">
        <v>893</v>
      </c>
    </row>
    <row r="142" spans="1:9" ht="11.25" customHeight="1">
      <c r="A142" s="1776" t="s">
        <v>2245</v>
      </c>
      <c r="B142" s="1776" t="s">
        <v>16</v>
      </c>
      <c r="C142" s="1776" t="s">
        <v>2345</v>
      </c>
      <c r="D142" s="1776" t="s">
        <v>2346</v>
      </c>
      <c r="E142" s="1776" t="s">
        <v>2347</v>
      </c>
      <c r="F142" s="1776" t="s">
        <v>2279</v>
      </c>
      <c r="G142" s="1776" t="s">
        <v>22</v>
      </c>
      <c r="H142" s="1776" t="s">
        <v>22</v>
      </c>
      <c r="I142" s="1776" t="s">
        <v>893</v>
      </c>
    </row>
    <row r="143" spans="1:9" ht="11.25" customHeight="1">
      <c r="A143" s="1776" t="s">
        <v>2245</v>
      </c>
      <c r="B143" s="1776" t="s">
        <v>16</v>
      </c>
      <c r="C143" s="1776" t="s">
        <v>2348</v>
      </c>
      <c r="D143" s="1776" t="s">
        <v>2349</v>
      </c>
      <c r="E143" s="1776" t="s">
        <v>2350</v>
      </c>
      <c r="F143" s="1776" t="s">
        <v>2351</v>
      </c>
      <c r="G143" s="1776" t="s">
        <v>22</v>
      </c>
      <c r="H143" s="1776" t="s">
        <v>22</v>
      </c>
      <c r="I143" s="1776" t="s">
        <v>893</v>
      </c>
    </row>
    <row r="144" spans="1:9" ht="11.25" customHeight="1">
      <c r="A144" s="1776" t="s">
        <v>2245</v>
      </c>
      <c r="B144" s="1776" t="s">
        <v>16</v>
      </c>
      <c r="C144" s="1776" t="s">
        <v>2352</v>
      </c>
      <c r="D144" s="1776" t="s">
        <v>2353</v>
      </c>
      <c r="E144" s="1776" t="s">
        <v>2354</v>
      </c>
      <c r="F144" s="1776" t="s">
        <v>2260</v>
      </c>
      <c r="G144" s="1776" t="s">
        <v>22</v>
      </c>
      <c r="H144" s="1776" t="s">
        <v>2355</v>
      </c>
      <c r="I144" s="1776" t="s">
        <v>893</v>
      </c>
    </row>
    <row r="145" spans="1:9" ht="11.25" customHeight="1">
      <c r="A145" s="1776" t="s">
        <v>2245</v>
      </c>
      <c r="B145" s="1776" t="s">
        <v>16</v>
      </c>
      <c r="C145" s="1776" t="s">
        <v>2356</v>
      </c>
      <c r="D145" s="1776" t="s">
        <v>2357</v>
      </c>
      <c r="E145" s="1776" t="s">
        <v>2358</v>
      </c>
      <c r="F145" s="1776" t="s">
        <v>2359</v>
      </c>
      <c r="G145" s="1776" t="s">
        <v>22</v>
      </c>
      <c r="H145" s="1776" t="s">
        <v>22</v>
      </c>
      <c r="I145" s="1776" t="s">
        <v>893</v>
      </c>
    </row>
    <row r="146" spans="1:9" ht="11.25" customHeight="1">
      <c r="A146" s="1776" t="s">
        <v>2245</v>
      </c>
      <c r="B146" s="1776" t="s">
        <v>16</v>
      </c>
      <c r="C146" s="1776" t="s">
        <v>2364</v>
      </c>
      <c r="D146" s="1776" t="s">
        <v>2365</v>
      </c>
      <c r="E146" s="1776" t="s">
        <v>2366</v>
      </c>
      <c r="F146" s="1776" t="s">
        <v>2367</v>
      </c>
      <c r="G146" s="1776" t="s">
        <v>22</v>
      </c>
      <c r="H146" s="1776" t="s">
        <v>22</v>
      </c>
      <c r="I146" s="1776" t="s">
        <v>893</v>
      </c>
    </row>
    <row r="147" spans="1:9" ht="11.25" customHeight="1">
      <c r="A147" s="1776" t="s">
        <v>2245</v>
      </c>
      <c r="B147" s="1776" t="s">
        <v>16</v>
      </c>
      <c r="C147" s="1776" t="s">
        <v>22</v>
      </c>
      <c r="D147" s="1776" t="s">
        <v>2368</v>
      </c>
      <c r="E147" s="1776" t="s">
        <v>2369</v>
      </c>
      <c r="F147" s="1776" t="s">
        <v>2275</v>
      </c>
      <c r="G147" s="1776" t="s">
        <v>22</v>
      </c>
      <c r="H147" s="1776" t="s">
        <v>22</v>
      </c>
      <c r="I147" s="1776" t="s">
        <v>893</v>
      </c>
    </row>
    <row r="148" spans="1:9" ht="11.25" customHeight="1">
      <c r="A148" s="1776" t="s">
        <v>2245</v>
      </c>
      <c r="B148" s="1776" t="s">
        <v>16</v>
      </c>
      <c r="C148" s="1776" t="s">
        <v>2370</v>
      </c>
      <c r="D148" s="1776" t="s">
        <v>2371</v>
      </c>
      <c r="E148" s="1776" t="s">
        <v>2372</v>
      </c>
      <c r="F148" s="1776" t="s">
        <v>2373</v>
      </c>
      <c r="G148" s="1776" t="s">
        <v>22</v>
      </c>
      <c r="H148" s="1776" t="s">
        <v>22</v>
      </c>
      <c r="I148" s="1776" t="s">
        <v>893</v>
      </c>
    </row>
    <row r="149" spans="1:9" ht="11.25" customHeight="1">
      <c r="A149" s="1776" t="s">
        <v>2245</v>
      </c>
      <c r="B149" s="1776" t="s">
        <v>16</v>
      </c>
      <c r="C149" s="1776" t="s">
        <v>2381</v>
      </c>
      <c r="D149" s="1776" t="s">
        <v>2382</v>
      </c>
      <c r="E149" s="1776" t="s">
        <v>2383</v>
      </c>
      <c r="F149" s="1776" t="s">
        <v>2384</v>
      </c>
      <c r="G149" s="1776" t="s">
        <v>22</v>
      </c>
      <c r="H149" s="1776" t="s">
        <v>22</v>
      </c>
      <c r="I149" s="1776" t="s">
        <v>893</v>
      </c>
    </row>
    <row r="150" spans="1:9" ht="11.25" customHeight="1">
      <c r="A150" s="1776" t="s">
        <v>2245</v>
      </c>
      <c r="B150" s="1776" t="s">
        <v>16</v>
      </c>
      <c r="C150" s="1776" t="s">
        <v>2385</v>
      </c>
      <c r="D150" s="1776" t="s">
        <v>2386</v>
      </c>
      <c r="E150" s="1776" t="s">
        <v>2387</v>
      </c>
      <c r="F150" s="1776" t="s">
        <v>51</v>
      </c>
      <c r="G150" s="1776" t="s">
        <v>22</v>
      </c>
      <c r="H150" s="1776" t="s">
        <v>22</v>
      </c>
      <c r="I150" s="1776" t="s">
        <v>893</v>
      </c>
    </row>
    <row r="151" spans="1:9" ht="11.25" customHeight="1">
      <c r="A151" s="1776" t="s">
        <v>2245</v>
      </c>
      <c r="B151" s="1776" t="s">
        <v>16</v>
      </c>
      <c r="C151" s="1776" t="s">
        <v>2388</v>
      </c>
      <c r="D151" s="1776" t="s">
        <v>2389</v>
      </c>
      <c r="E151" s="1776" t="s">
        <v>2390</v>
      </c>
      <c r="F151" s="1776" t="s">
        <v>2260</v>
      </c>
      <c r="G151" s="1776" t="s">
        <v>22</v>
      </c>
      <c r="H151" s="1776" t="s">
        <v>22</v>
      </c>
      <c r="I151" s="1776" t="s">
        <v>893</v>
      </c>
    </row>
    <row r="152" spans="1:9" ht="11.25" customHeight="1">
      <c r="A152" s="1776" t="s">
        <v>2245</v>
      </c>
      <c r="B152" s="1776" t="s">
        <v>16</v>
      </c>
      <c r="C152" s="1776" t="s">
        <v>2391</v>
      </c>
      <c r="D152" s="1776" t="s">
        <v>2392</v>
      </c>
      <c r="E152" s="1776" t="s">
        <v>2393</v>
      </c>
      <c r="F152" s="1776" t="s">
        <v>2367</v>
      </c>
      <c r="G152" s="1776" t="s">
        <v>22</v>
      </c>
      <c r="H152" s="1776" t="s">
        <v>22</v>
      </c>
      <c r="I152" s="1776" t="s">
        <v>893</v>
      </c>
    </row>
    <row r="153" spans="1:9" ht="11.25" customHeight="1">
      <c r="A153" s="1776" t="s">
        <v>2245</v>
      </c>
      <c r="B153" s="1776" t="s">
        <v>16</v>
      </c>
      <c r="C153" s="1776" t="s">
        <v>2394</v>
      </c>
      <c r="D153" s="1776" t="s">
        <v>2395</v>
      </c>
      <c r="E153" s="1776" t="s">
        <v>2396</v>
      </c>
      <c r="F153" s="1776" t="s">
        <v>2279</v>
      </c>
      <c r="G153" s="1776" t="s">
        <v>22</v>
      </c>
      <c r="H153" s="1776" t="s">
        <v>22</v>
      </c>
      <c r="I153" s="1776" t="s">
        <v>893</v>
      </c>
    </row>
    <row r="154" spans="1:9" ht="11.25" customHeight="1">
      <c r="A154" s="1776" t="s">
        <v>2245</v>
      </c>
      <c r="B154" s="1776" t="s">
        <v>16</v>
      </c>
      <c r="C154" s="1776" t="s">
        <v>2397</v>
      </c>
      <c r="D154" s="1776" t="s">
        <v>2398</v>
      </c>
      <c r="E154" s="1776" t="s">
        <v>2399</v>
      </c>
      <c r="F154" s="1776" t="s">
        <v>2338</v>
      </c>
      <c r="G154" s="1776" t="s">
        <v>22</v>
      </c>
      <c r="H154" s="1776" t="s">
        <v>22</v>
      </c>
      <c r="I154" s="1776" t="s">
        <v>893</v>
      </c>
    </row>
    <row r="155" spans="1:9" ht="11.25" customHeight="1">
      <c r="A155" s="1776" t="s">
        <v>2245</v>
      </c>
      <c r="B155" s="1776" t="s">
        <v>16</v>
      </c>
      <c r="C155" s="1776" t="s">
        <v>2404</v>
      </c>
      <c r="D155" s="1776" t="s">
        <v>2405</v>
      </c>
      <c r="E155" s="1776" t="s">
        <v>2406</v>
      </c>
      <c r="F155" s="1776" t="s">
        <v>2407</v>
      </c>
      <c r="G155" s="1776" t="s">
        <v>22</v>
      </c>
      <c r="H155" s="1776" t="s">
        <v>22</v>
      </c>
      <c r="I155" s="1776" t="s">
        <v>893</v>
      </c>
    </row>
    <row r="156" spans="1:9" ht="11.25" customHeight="1">
      <c r="A156" s="1776" t="s">
        <v>2245</v>
      </c>
      <c r="B156" s="1776" t="s">
        <v>16</v>
      </c>
      <c r="C156" s="1776" t="s">
        <v>2412</v>
      </c>
      <c r="D156" s="1776" t="s">
        <v>2413</v>
      </c>
      <c r="E156" s="1776" t="s">
        <v>2414</v>
      </c>
      <c r="F156" s="1776" t="s">
        <v>2279</v>
      </c>
      <c r="G156" s="1776" t="s">
        <v>22</v>
      </c>
      <c r="H156" s="1776" t="s">
        <v>22</v>
      </c>
      <c r="I156" s="1776" t="s">
        <v>893</v>
      </c>
    </row>
    <row r="157" spans="1:9" ht="11.25" customHeight="1">
      <c r="A157" s="1776" t="s">
        <v>2245</v>
      </c>
      <c r="B157" s="1776" t="s">
        <v>16</v>
      </c>
      <c r="C157" s="1776" t="s">
        <v>2415</v>
      </c>
      <c r="D157" s="1776" t="s">
        <v>2416</v>
      </c>
      <c r="E157" s="1776" t="s">
        <v>2417</v>
      </c>
      <c r="F157" s="1776" t="s">
        <v>2323</v>
      </c>
      <c r="G157" s="1776" t="s">
        <v>2418</v>
      </c>
      <c r="H157" s="1776" t="s">
        <v>22</v>
      </c>
      <c r="I157" s="1776" t="s">
        <v>893</v>
      </c>
    </row>
    <row r="158" spans="1:9" ht="11.25" customHeight="1">
      <c r="A158" s="1776" t="s">
        <v>2245</v>
      </c>
      <c r="B158" s="1776" t="s">
        <v>16</v>
      </c>
      <c r="C158" s="1776" t="s">
        <v>2419</v>
      </c>
      <c r="D158" s="1776" t="s">
        <v>2420</v>
      </c>
      <c r="E158" s="1776" t="s">
        <v>2421</v>
      </c>
      <c r="F158" s="1776" t="s">
        <v>2323</v>
      </c>
      <c r="G158" s="1776" t="s">
        <v>22</v>
      </c>
      <c r="H158" s="1776" t="s">
        <v>22</v>
      </c>
      <c r="I158" s="1776" t="s">
        <v>893</v>
      </c>
    </row>
    <row r="159" spans="1:9" ht="11.25" customHeight="1">
      <c r="A159" s="1776" t="s">
        <v>2245</v>
      </c>
      <c r="B159" s="1776" t="s">
        <v>16</v>
      </c>
      <c r="C159" s="1776" t="s">
        <v>2422</v>
      </c>
      <c r="D159" s="1776" t="s">
        <v>2423</v>
      </c>
      <c r="E159" s="1776" t="s">
        <v>2424</v>
      </c>
      <c r="F159" s="1776" t="s">
        <v>51</v>
      </c>
      <c r="G159" s="1776" t="s">
        <v>22</v>
      </c>
      <c r="H159" s="1776" t="s">
        <v>22</v>
      </c>
      <c r="I159" s="1776" t="s">
        <v>893</v>
      </c>
    </row>
    <row r="160" spans="1:9" ht="11.25" customHeight="1">
      <c r="A160" s="1776" t="s">
        <v>2245</v>
      </c>
      <c r="B160" s="1776" t="s">
        <v>16</v>
      </c>
      <c r="C160" s="1776" t="s">
        <v>2425</v>
      </c>
      <c r="D160" s="1776" t="s">
        <v>2426</v>
      </c>
      <c r="E160" s="1776" t="s">
        <v>2427</v>
      </c>
      <c r="F160" s="1776" t="s">
        <v>2428</v>
      </c>
      <c r="G160" s="1776" t="s">
        <v>22</v>
      </c>
      <c r="H160" s="1776" t="s">
        <v>22</v>
      </c>
      <c r="I160" s="1776" t="s">
        <v>893</v>
      </c>
    </row>
    <row r="161" spans="1:9" ht="11.25" customHeight="1">
      <c r="A161" s="1776" t="s">
        <v>2245</v>
      </c>
      <c r="B161" s="1776" t="s">
        <v>16</v>
      </c>
      <c r="C161" s="1776" t="s">
        <v>2429</v>
      </c>
      <c r="D161" s="1776" t="s">
        <v>2430</v>
      </c>
      <c r="E161" s="1776" t="s">
        <v>2431</v>
      </c>
      <c r="F161" s="1776" t="s">
        <v>2428</v>
      </c>
      <c r="G161" s="1776" t="s">
        <v>22</v>
      </c>
      <c r="H161" s="1776" t="s">
        <v>22</v>
      </c>
      <c r="I161" s="1776" t="s">
        <v>893</v>
      </c>
    </row>
    <row r="162" spans="1:9" ht="11.25" customHeight="1">
      <c r="A162" s="1776" t="s">
        <v>2245</v>
      </c>
      <c r="B162" s="1776" t="s">
        <v>16</v>
      </c>
      <c r="C162" s="1776" t="s">
        <v>2435</v>
      </c>
      <c r="D162" s="1776" t="s">
        <v>2436</v>
      </c>
      <c r="E162" s="1776" t="s">
        <v>2437</v>
      </c>
      <c r="F162" s="1776" t="s">
        <v>2249</v>
      </c>
      <c r="G162" s="1776" t="s">
        <v>22</v>
      </c>
      <c r="H162" s="1776" t="s">
        <v>22</v>
      </c>
      <c r="I162" s="1776" t="s">
        <v>893</v>
      </c>
    </row>
    <row r="163" spans="1:9" ht="11.25" customHeight="1">
      <c r="A163" s="1776" t="s">
        <v>2245</v>
      </c>
      <c r="B163" s="1776" t="s">
        <v>16</v>
      </c>
      <c r="C163" s="1776" t="s">
        <v>2438</v>
      </c>
      <c r="D163" s="1776" t="s">
        <v>2439</v>
      </c>
      <c r="E163" s="1776" t="s">
        <v>2369</v>
      </c>
      <c r="F163" s="1776" t="s">
        <v>2275</v>
      </c>
      <c r="G163" s="1776" t="s">
        <v>2440</v>
      </c>
      <c r="H163" s="1776" t="s">
        <v>22</v>
      </c>
      <c r="I163" s="1776" t="s">
        <v>893</v>
      </c>
    </row>
    <row r="164" spans="1:9" ht="11.25" customHeight="1">
      <c r="A164" s="1776" t="s">
        <v>2245</v>
      </c>
      <c r="B164" s="1776" t="s">
        <v>16</v>
      </c>
      <c r="C164" s="1776" t="s">
        <v>2441</v>
      </c>
      <c r="D164" s="1776" t="s">
        <v>2442</v>
      </c>
      <c r="E164" s="1776" t="s">
        <v>2443</v>
      </c>
      <c r="F164" s="1776" t="s">
        <v>2444</v>
      </c>
      <c r="G164" s="1776" t="s">
        <v>22</v>
      </c>
      <c r="H164" s="1776" t="s">
        <v>22</v>
      </c>
      <c r="I164" s="1776" t="s">
        <v>893</v>
      </c>
    </row>
    <row r="165" spans="1:9" ht="11.25" customHeight="1">
      <c r="A165" s="1776" t="s">
        <v>2245</v>
      </c>
      <c r="B165" s="1776" t="s">
        <v>16</v>
      </c>
      <c r="C165" s="1776" t="s">
        <v>2445</v>
      </c>
      <c r="D165" s="1776" t="s">
        <v>2446</v>
      </c>
      <c r="E165" s="1776" t="s">
        <v>2447</v>
      </c>
      <c r="F165" s="1776" t="s">
        <v>2264</v>
      </c>
      <c r="G165" s="1776" t="s">
        <v>22</v>
      </c>
      <c r="H165" s="1776" t="s">
        <v>22</v>
      </c>
      <c r="I165" s="1776" t="s">
        <v>893</v>
      </c>
    </row>
    <row r="166" spans="1:9" ht="11.25" customHeight="1">
      <c r="A166" s="1776" t="s">
        <v>2245</v>
      </c>
      <c r="B166" s="1776" t="s">
        <v>16</v>
      </c>
      <c r="C166" s="1776" t="s">
        <v>2455</v>
      </c>
      <c r="D166" s="1776" t="s">
        <v>2456</v>
      </c>
      <c r="E166" s="1776" t="s">
        <v>2457</v>
      </c>
      <c r="F166" s="1776" t="s">
        <v>2327</v>
      </c>
      <c r="G166" s="1776" t="s">
        <v>22</v>
      </c>
      <c r="H166" s="1776" t="s">
        <v>22</v>
      </c>
      <c r="I166" s="1776" t="s">
        <v>893</v>
      </c>
    </row>
    <row r="167" spans="1:9" ht="11.25" customHeight="1">
      <c r="A167" s="1776" t="s">
        <v>2245</v>
      </c>
      <c r="B167" s="1776" t="s">
        <v>16</v>
      </c>
      <c r="C167" s="1776" t="s">
        <v>2464</v>
      </c>
      <c r="D167" s="1776" t="s">
        <v>2465</v>
      </c>
      <c r="E167" s="1776" t="s">
        <v>2466</v>
      </c>
      <c r="F167" s="1776" t="s">
        <v>2359</v>
      </c>
      <c r="G167" s="1776" t="s">
        <v>22</v>
      </c>
      <c r="H167" s="1776" t="s">
        <v>22</v>
      </c>
      <c r="I167" s="1776" t="s">
        <v>893</v>
      </c>
    </row>
    <row r="168" spans="1:9" ht="11.25" customHeight="1">
      <c r="A168" s="1776" t="s">
        <v>2245</v>
      </c>
      <c r="B168" s="1776" t="s">
        <v>16</v>
      </c>
      <c r="C168" s="1776" t="s">
        <v>2473</v>
      </c>
      <c r="D168" s="1776" t="s">
        <v>2474</v>
      </c>
      <c r="E168" s="1776" t="s">
        <v>2475</v>
      </c>
      <c r="F168" s="1776" t="s">
        <v>2275</v>
      </c>
      <c r="G168" s="1776" t="s">
        <v>22</v>
      </c>
      <c r="H168" s="1776" t="s">
        <v>22</v>
      </c>
      <c r="I168" s="1776" t="s">
        <v>893</v>
      </c>
    </row>
    <row r="169" spans="1:9" ht="11.25" customHeight="1">
      <c r="A169" s="1776" t="s">
        <v>2245</v>
      </c>
      <c r="B169" s="1776" t="s">
        <v>16</v>
      </c>
      <c r="C169" s="1776" t="s">
        <v>2482</v>
      </c>
      <c r="D169" s="1776" t="s">
        <v>2483</v>
      </c>
      <c r="E169" s="1776" t="s">
        <v>2484</v>
      </c>
      <c r="F169" s="1776" t="s">
        <v>2485</v>
      </c>
      <c r="G169" s="1776" t="s">
        <v>22</v>
      </c>
      <c r="H169" s="1776" t="s">
        <v>22</v>
      </c>
      <c r="I169" s="1776" t="s">
        <v>893</v>
      </c>
    </row>
    <row r="170" spans="1:9" ht="11.25" customHeight="1">
      <c r="A170" s="1776" t="s">
        <v>2245</v>
      </c>
      <c r="B170" s="1776" t="s">
        <v>16</v>
      </c>
      <c r="C170" s="1776" t="s">
        <v>2486</v>
      </c>
      <c r="D170" s="1776" t="s">
        <v>2487</v>
      </c>
      <c r="E170" s="1776" t="s">
        <v>2488</v>
      </c>
      <c r="F170" s="1776" t="s">
        <v>2489</v>
      </c>
      <c r="G170" s="1776" t="s">
        <v>22</v>
      </c>
      <c r="H170" s="1776" t="s">
        <v>22</v>
      </c>
      <c r="I170" s="1776" t="s">
        <v>893</v>
      </c>
    </row>
    <row r="171" spans="1:9" ht="11.25" customHeight="1">
      <c r="A171" s="1776" t="s">
        <v>2245</v>
      </c>
      <c r="B171" s="1776" t="s">
        <v>16</v>
      </c>
      <c r="C171" s="1776" t="s">
        <v>2499</v>
      </c>
      <c r="D171" s="1776" t="s">
        <v>2500</v>
      </c>
      <c r="E171" s="1776" t="s">
        <v>2501</v>
      </c>
      <c r="F171" s="1776" t="s">
        <v>2275</v>
      </c>
      <c r="G171" s="1776" t="s">
        <v>22</v>
      </c>
      <c r="H171" s="1776" t="s">
        <v>22</v>
      </c>
      <c r="I171" s="1776" t="s">
        <v>893</v>
      </c>
    </row>
    <row r="172" spans="1:9" ht="11.25" customHeight="1">
      <c r="A172" s="1776" t="s">
        <v>2245</v>
      </c>
      <c r="B172" s="1776" t="s">
        <v>16</v>
      </c>
      <c r="C172" s="1776" t="s">
        <v>2502</v>
      </c>
      <c r="D172" s="1776" t="s">
        <v>2503</v>
      </c>
      <c r="E172" s="1776" t="s">
        <v>2504</v>
      </c>
      <c r="F172" s="1776" t="s">
        <v>2275</v>
      </c>
      <c r="G172" s="1776" t="s">
        <v>22</v>
      </c>
      <c r="H172" s="1776" t="s">
        <v>22</v>
      </c>
      <c r="I172" s="1776" t="s">
        <v>893</v>
      </c>
    </row>
    <row r="173" spans="1:9" ht="11.25" customHeight="1">
      <c r="A173" s="1776" t="s">
        <v>2245</v>
      </c>
      <c r="B173" s="1776" t="s">
        <v>16</v>
      </c>
      <c r="C173" s="1776" t="s">
        <v>2508</v>
      </c>
      <c r="D173" s="1776" t="s">
        <v>2509</v>
      </c>
      <c r="E173" s="1776" t="s">
        <v>2510</v>
      </c>
      <c r="F173" s="1776" t="s">
        <v>2275</v>
      </c>
      <c r="G173" s="1776" t="s">
        <v>22</v>
      </c>
      <c r="H173" s="1776" t="s">
        <v>22</v>
      </c>
      <c r="I173" s="1776" t="s">
        <v>893</v>
      </c>
    </row>
    <row r="174" spans="1:9" ht="11.25" customHeight="1">
      <c r="A174" s="1776" t="s">
        <v>2245</v>
      </c>
      <c r="B174" s="1776" t="s">
        <v>16</v>
      </c>
      <c r="C174" s="1776" t="s">
        <v>2522</v>
      </c>
      <c r="D174" s="1776" t="s">
        <v>2523</v>
      </c>
      <c r="E174" s="1776" t="s">
        <v>2524</v>
      </c>
      <c r="F174" s="1776" t="s">
        <v>2327</v>
      </c>
      <c r="G174" s="1776" t="s">
        <v>22</v>
      </c>
      <c r="H174" s="1776" t="s">
        <v>22</v>
      </c>
      <c r="I174" s="1776" t="s">
        <v>893</v>
      </c>
    </row>
    <row r="175" spans="1:9" ht="11.25" customHeight="1">
      <c r="A175" s="1776" t="s">
        <v>2245</v>
      </c>
      <c r="B175" s="1776" t="s">
        <v>16</v>
      </c>
      <c r="C175" s="1776" t="s">
        <v>2643</v>
      </c>
      <c r="D175" s="1776" t="s">
        <v>2644</v>
      </c>
      <c r="E175" s="1776" t="s">
        <v>2645</v>
      </c>
      <c r="F175" s="1776" t="s">
        <v>2275</v>
      </c>
      <c r="G175" s="1776" t="s">
        <v>22</v>
      </c>
      <c r="H175" s="1776" t="s">
        <v>2646</v>
      </c>
      <c r="I175" s="1776" t="s">
        <v>893</v>
      </c>
    </row>
    <row r="176" spans="1:9" ht="11.25" customHeight="1">
      <c r="A176" s="1776" t="s">
        <v>2245</v>
      </c>
      <c r="B176" s="1776" t="s">
        <v>16</v>
      </c>
      <c r="C176" s="1776" t="s">
        <v>2528</v>
      </c>
      <c r="D176" s="1776" t="s">
        <v>2529</v>
      </c>
      <c r="E176" s="1776" t="s">
        <v>2530</v>
      </c>
      <c r="F176" s="1776" t="s">
        <v>51</v>
      </c>
      <c r="G176" s="1776" t="s">
        <v>22</v>
      </c>
      <c r="H176" s="1776" t="s">
        <v>22</v>
      </c>
      <c r="I176" s="1776" t="s">
        <v>893</v>
      </c>
    </row>
    <row r="177" spans="1:9" ht="11.25" customHeight="1">
      <c r="A177" s="1776" t="s">
        <v>2245</v>
      </c>
      <c r="B177" s="1776" t="s">
        <v>16</v>
      </c>
      <c r="C177" s="1776" t="s">
        <v>2531</v>
      </c>
      <c r="D177" s="1776" t="s">
        <v>2532</v>
      </c>
      <c r="E177" s="1776" t="s">
        <v>2533</v>
      </c>
      <c r="F177" s="1776" t="s">
        <v>2359</v>
      </c>
      <c r="G177" s="1776" t="s">
        <v>22</v>
      </c>
      <c r="H177" s="1776" t="s">
        <v>22</v>
      </c>
      <c r="I177" s="1776" t="s">
        <v>893</v>
      </c>
    </row>
    <row r="178" spans="1:9" ht="11.25" customHeight="1">
      <c r="A178" s="1776" t="s">
        <v>2245</v>
      </c>
      <c r="B178" s="1776" t="s">
        <v>16</v>
      </c>
      <c r="C178" s="1776" t="s">
        <v>2537</v>
      </c>
      <c r="D178" s="1776" t="s">
        <v>2538</v>
      </c>
      <c r="E178" s="1776" t="s">
        <v>2539</v>
      </c>
      <c r="F178" s="1776" t="s">
        <v>2428</v>
      </c>
      <c r="G178" s="1776" t="s">
        <v>22</v>
      </c>
      <c r="H178" s="1776" t="s">
        <v>22</v>
      </c>
      <c r="I178" s="1776" t="s">
        <v>893</v>
      </c>
    </row>
    <row r="179" spans="1:9" ht="11.25" customHeight="1">
      <c r="A179" s="1776" t="s">
        <v>2245</v>
      </c>
      <c r="B179" s="1776" t="s">
        <v>16</v>
      </c>
      <c r="C179" s="1776" t="s">
        <v>2540</v>
      </c>
      <c r="D179" s="1776" t="s">
        <v>2541</v>
      </c>
      <c r="E179" s="1776" t="s">
        <v>2542</v>
      </c>
      <c r="F179" s="1776" t="s">
        <v>2454</v>
      </c>
      <c r="G179" s="1776" t="s">
        <v>2543</v>
      </c>
      <c r="H179" s="1776" t="s">
        <v>22</v>
      </c>
      <c r="I179" s="1776" t="s">
        <v>893</v>
      </c>
    </row>
    <row r="180" spans="1:9" ht="11.25" customHeight="1">
      <c r="A180" s="1776" t="s">
        <v>2245</v>
      </c>
      <c r="B180" s="1776" t="s">
        <v>16</v>
      </c>
      <c r="C180" s="1776" t="s">
        <v>2555</v>
      </c>
      <c r="D180" s="1776" t="s">
        <v>2556</v>
      </c>
      <c r="E180" s="1776" t="s">
        <v>2557</v>
      </c>
      <c r="F180" s="1776" t="s">
        <v>2264</v>
      </c>
      <c r="G180" s="1776" t="s">
        <v>22</v>
      </c>
      <c r="H180" s="1776" t="s">
        <v>22</v>
      </c>
      <c r="I180" s="1776" t="s">
        <v>893</v>
      </c>
    </row>
    <row r="181" spans="1:9" ht="11.25" customHeight="1">
      <c r="A181" s="1776" t="s">
        <v>2245</v>
      </c>
      <c r="B181" s="1776" t="s">
        <v>16</v>
      </c>
      <c r="C181" s="1776" t="s">
        <v>2562</v>
      </c>
      <c r="D181" s="1776" t="s">
        <v>2563</v>
      </c>
      <c r="E181" s="1776" t="s">
        <v>2564</v>
      </c>
      <c r="F181" s="1776" t="s">
        <v>2367</v>
      </c>
      <c r="G181" s="1776" t="s">
        <v>22</v>
      </c>
      <c r="H181" s="1776" t="s">
        <v>22</v>
      </c>
      <c r="I181" s="1776" t="s">
        <v>893</v>
      </c>
    </row>
    <row r="182" spans="1:9" ht="11.25" customHeight="1">
      <c r="A182" s="1776" t="s">
        <v>2245</v>
      </c>
      <c r="B182" s="1776" t="s">
        <v>16</v>
      </c>
      <c r="C182" s="1776" t="s">
        <v>2565</v>
      </c>
      <c r="D182" s="1776" t="s">
        <v>2566</v>
      </c>
      <c r="E182" s="1776" t="s">
        <v>2567</v>
      </c>
      <c r="F182" s="1776" t="s">
        <v>51</v>
      </c>
      <c r="G182" s="1776" t="s">
        <v>22</v>
      </c>
      <c r="H182" s="1776" t="s">
        <v>22</v>
      </c>
      <c r="I182" s="1776" t="s">
        <v>893</v>
      </c>
    </row>
    <row r="183" spans="1:9" ht="11.25" customHeight="1">
      <c r="A183" s="1776" t="s">
        <v>2245</v>
      </c>
      <c r="B183" s="1776" t="s">
        <v>16</v>
      </c>
      <c r="C183" s="1776" t="s">
        <v>2571</v>
      </c>
      <c r="D183" s="1776" t="s">
        <v>2572</v>
      </c>
      <c r="E183" s="1776" t="s">
        <v>2573</v>
      </c>
      <c r="F183" s="1776" t="s">
        <v>2334</v>
      </c>
      <c r="G183" s="1776" t="s">
        <v>22</v>
      </c>
      <c r="H183" s="1776" t="s">
        <v>22</v>
      </c>
      <c r="I183" s="1776" t="s">
        <v>893</v>
      </c>
    </row>
    <row r="184" spans="1:9" ht="11.25" customHeight="1">
      <c r="A184" s="1776" t="s">
        <v>2245</v>
      </c>
      <c r="B184" s="1776" t="s">
        <v>16</v>
      </c>
      <c r="C184" s="1776" t="s">
        <v>2574</v>
      </c>
      <c r="D184" s="1776" t="s">
        <v>2575</v>
      </c>
      <c r="E184" s="1776" t="s">
        <v>2576</v>
      </c>
      <c r="F184" s="1776" t="s">
        <v>51</v>
      </c>
      <c r="G184" s="1776" t="s">
        <v>22</v>
      </c>
      <c r="H184" s="1776" t="s">
        <v>22</v>
      </c>
      <c r="I184" s="1776" t="s">
        <v>893</v>
      </c>
    </row>
    <row r="185" spans="1:9" ht="11.25" customHeight="1">
      <c r="A185" s="1776" t="s">
        <v>2245</v>
      </c>
      <c r="B185" s="1776" t="s">
        <v>16</v>
      </c>
      <c r="C185" s="1776" t="s">
        <v>2577</v>
      </c>
      <c r="D185" s="1776" t="s">
        <v>2578</v>
      </c>
      <c r="E185" s="1776" t="s">
        <v>2579</v>
      </c>
      <c r="F185" s="1776" t="s">
        <v>2485</v>
      </c>
      <c r="G185" s="1776" t="s">
        <v>22</v>
      </c>
      <c r="H185" s="1776" t="s">
        <v>22</v>
      </c>
      <c r="I185" s="1776" t="s">
        <v>893</v>
      </c>
    </row>
    <row r="186" spans="1:9" ht="11.25" customHeight="1">
      <c r="A186" s="1776" t="s">
        <v>2245</v>
      </c>
      <c r="B186" s="1776" t="s">
        <v>16</v>
      </c>
      <c r="C186" s="1776" t="s">
        <v>2583</v>
      </c>
      <c r="D186" s="1776" t="s">
        <v>2584</v>
      </c>
      <c r="E186" s="1776" t="s">
        <v>2585</v>
      </c>
      <c r="F186" s="1776" t="s">
        <v>2359</v>
      </c>
      <c r="G186" s="1776" t="s">
        <v>22</v>
      </c>
      <c r="H186" s="1776" t="s">
        <v>22</v>
      </c>
      <c r="I186" s="1776" t="s">
        <v>893</v>
      </c>
    </row>
    <row r="187" spans="1:9" ht="11.25" customHeight="1">
      <c r="A187" s="1776" t="s">
        <v>2245</v>
      </c>
      <c r="B187" s="1776" t="s">
        <v>16</v>
      </c>
      <c r="C187" s="1776" t="s">
        <v>2586</v>
      </c>
      <c r="D187" s="1776" t="s">
        <v>2587</v>
      </c>
      <c r="E187" s="1776" t="s">
        <v>2588</v>
      </c>
      <c r="F187" s="1776" t="s">
        <v>2275</v>
      </c>
      <c r="G187" s="1776" t="s">
        <v>22</v>
      </c>
      <c r="H187" s="1776" t="s">
        <v>22</v>
      </c>
      <c r="I187" s="1776" t="s">
        <v>893</v>
      </c>
    </row>
    <row r="188" spans="1:9" ht="11.25" customHeight="1">
      <c r="A188" s="1776" t="s">
        <v>2245</v>
      </c>
      <c r="B188" s="1776" t="s">
        <v>16</v>
      </c>
      <c r="C188" s="1776" t="s">
        <v>2595</v>
      </c>
      <c r="D188" s="1776" t="s">
        <v>2596</v>
      </c>
      <c r="E188" s="1776" t="s">
        <v>2597</v>
      </c>
      <c r="F188" s="1776" t="s">
        <v>2359</v>
      </c>
      <c r="G188" s="1776" t="s">
        <v>22</v>
      </c>
      <c r="H188" s="1776" t="s">
        <v>22</v>
      </c>
      <c r="I188" s="1776" t="s">
        <v>893</v>
      </c>
    </row>
    <row r="189" spans="1:9" ht="11.25" customHeight="1">
      <c r="A189" s="1776" t="s">
        <v>2245</v>
      </c>
      <c r="B189" s="1776" t="s">
        <v>16</v>
      </c>
      <c r="C189" s="1776" t="s">
        <v>2598</v>
      </c>
      <c r="D189" s="1776" t="s">
        <v>2599</v>
      </c>
      <c r="E189" s="1776" t="s">
        <v>2600</v>
      </c>
      <c r="F189" s="1776" t="s">
        <v>2359</v>
      </c>
      <c r="G189" s="1776" t="s">
        <v>22</v>
      </c>
      <c r="H189" s="1776" t="s">
        <v>22</v>
      </c>
      <c r="I189" s="1776" t="s">
        <v>893</v>
      </c>
    </row>
    <row r="190" spans="1:9" ht="11.25" customHeight="1">
      <c r="A190" s="1776" t="s">
        <v>2245</v>
      </c>
      <c r="B190" s="1776" t="s">
        <v>16</v>
      </c>
      <c r="C190" s="1776" t="s">
        <v>2601</v>
      </c>
      <c r="D190" s="1776" t="s">
        <v>2602</v>
      </c>
      <c r="E190" s="1776" t="s">
        <v>2603</v>
      </c>
      <c r="F190" s="1776" t="s">
        <v>2359</v>
      </c>
      <c r="G190" s="1776" t="s">
        <v>22</v>
      </c>
      <c r="H190" s="1776" t="s">
        <v>22</v>
      </c>
      <c r="I190" s="1776" t="s">
        <v>893</v>
      </c>
    </row>
    <row r="191" spans="1:9" ht="11.25" customHeight="1">
      <c r="A191" s="1776" t="s">
        <v>2245</v>
      </c>
      <c r="B191" s="1776" t="s">
        <v>16</v>
      </c>
      <c r="C191" s="1776" t="s">
        <v>2604</v>
      </c>
      <c r="D191" s="1776" t="s">
        <v>2605</v>
      </c>
      <c r="E191" s="1776" t="s">
        <v>2606</v>
      </c>
      <c r="F191" s="1776" t="s">
        <v>2359</v>
      </c>
      <c r="G191" s="1776" t="s">
        <v>22</v>
      </c>
      <c r="H191" s="1776" t="s">
        <v>22</v>
      </c>
      <c r="I191" s="1776" t="s">
        <v>893</v>
      </c>
    </row>
    <row r="192" spans="1:9" ht="11.25" customHeight="1">
      <c r="A192" s="1776" t="s">
        <v>2245</v>
      </c>
      <c r="B192" s="1776" t="s">
        <v>16</v>
      </c>
      <c r="C192" s="1776" t="s">
        <v>2611</v>
      </c>
      <c r="D192" s="1776" t="s">
        <v>2612</v>
      </c>
      <c r="E192" s="1776" t="s">
        <v>2613</v>
      </c>
      <c r="F192" s="1776" t="s">
        <v>2249</v>
      </c>
      <c r="G192" s="1776" t="s">
        <v>22</v>
      </c>
      <c r="H192" s="1776" t="s">
        <v>22</v>
      </c>
      <c r="I192" s="1776" t="s">
        <v>893</v>
      </c>
    </row>
    <row r="193" spans="1:9" ht="11.25" customHeight="1">
      <c r="A193" s="1776" t="s">
        <v>2245</v>
      </c>
      <c r="B193" s="1776" t="s">
        <v>16</v>
      </c>
      <c r="C193" s="1776" t="s">
        <v>2614</v>
      </c>
      <c r="D193" s="1776" t="s">
        <v>2615</v>
      </c>
      <c r="E193" s="1776" t="s">
        <v>2616</v>
      </c>
      <c r="F193" s="1776" t="s">
        <v>2279</v>
      </c>
      <c r="G193" s="1776" t="s">
        <v>22</v>
      </c>
      <c r="H193" s="1776" t="s">
        <v>22</v>
      </c>
      <c r="I193" s="1776" t="s">
        <v>893</v>
      </c>
    </row>
    <row r="194" spans="1:9" ht="11.25" customHeight="1">
      <c r="A194" s="1776" t="s">
        <v>2245</v>
      </c>
      <c r="B194" s="1776" t="s">
        <v>16</v>
      </c>
      <c r="C194" s="1776" t="s">
        <v>2617</v>
      </c>
      <c r="D194" s="1776" t="s">
        <v>2618</v>
      </c>
      <c r="E194" s="1776" t="s">
        <v>2619</v>
      </c>
      <c r="F194" s="1776" t="s">
        <v>2327</v>
      </c>
      <c r="G194" s="1776" t="s">
        <v>22</v>
      </c>
      <c r="H194" s="1776" t="s">
        <v>22</v>
      </c>
      <c r="I194" s="1776" t="s">
        <v>893</v>
      </c>
    </row>
    <row r="195" spans="1:9" ht="11.25" customHeight="1">
      <c r="A195" s="1776" t="s">
        <v>2245</v>
      </c>
      <c r="B195" s="1776" t="s">
        <v>16</v>
      </c>
      <c r="C195" s="1776" t="s">
        <v>2620</v>
      </c>
      <c r="D195" s="1776" t="s">
        <v>2621</v>
      </c>
      <c r="E195" s="1776" t="s">
        <v>2622</v>
      </c>
      <c r="F195" s="1776" t="s">
        <v>2327</v>
      </c>
      <c r="G195" s="1776" t="s">
        <v>22</v>
      </c>
      <c r="H195" s="1776" t="s">
        <v>22</v>
      </c>
      <c r="I195" s="1776" t="s">
        <v>893</v>
      </c>
    </row>
    <row r="196" spans="1:9" ht="11.25" customHeight="1">
      <c r="A196" s="1776" t="s">
        <v>2245</v>
      </c>
      <c r="B196" s="1776" t="s">
        <v>16</v>
      </c>
      <c r="C196" s="1776" t="s">
        <v>2623</v>
      </c>
      <c r="D196" s="1776" t="s">
        <v>2624</v>
      </c>
      <c r="E196" s="1776" t="s">
        <v>2350</v>
      </c>
      <c r="F196" s="1776" t="s">
        <v>2625</v>
      </c>
      <c r="G196" s="1776" t="s">
        <v>22</v>
      </c>
      <c r="H196" s="1776" t="s">
        <v>22</v>
      </c>
      <c r="I196" s="1776" t="s">
        <v>893</v>
      </c>
    </row>
    <row r="197" spans="1:9" ht="11.25" customHeight="1">
      <c r="A197" s="1776" t="s">
        <v>2245</v>
      </c>
      <c r="B197" s="1776" t="s">
        <v>16</v>
      </c>
      <c r="C197" s="1776" t="s">
        <v>2640</v>
      </c>
      <c r="D197" s="1776" t="s">
        <v>2641</v>
      </c>
      <c r="E197" s="1776" t="s">
        <v>2350</v>
      </c>
      <c r="F197" s="1776" t="s">
        <v>2642</v>
      </c>
      <c r="G197" s="1776" t="s">
        <v>22</v>
      </c>
      <c r="H197" s="1776" t="s">
        <v>22</v>
      </c>
      <c r="I197" s="1776" t="s">
        <v>893</v>
      </c>
    </row>
    <row r="198" spans="1:9" ht="11.25" customHeight="1">
      <c r="A198" s="1776" t="s">
        <v>2245</v>
      </c>
      <c r="B198" s="1776" t="s">
        <v>16</v>
      </c>
      <c r="C198" s="1776" t="s">
        <v>2246</v>
      </c>
      <c r="D198" s="1776" t="s">
        <v>2247</v>
      </c>
      <c r="E198" s="1776" t="s">
        <v>2248</v>
      </c>
      <c r="F198" s="1776" t="s">
        <v>2249</v>
      </c>
      <c r="G198" s="1776" t="s">
        <v>22</v>
      </c>
      <c r="H198" s="1776" t="s">
        <v>22</v>
      </c>
      <c r="I198" s="1776" t="s">
        <v>853</v>
      </c>
    </row>
    <row r="199" spans="1:9" ht="11.25" customHeight="1">
      <c r="A199" s="1776" t="s">
        <v>2245</v>
      </c>
      <c r="B199" s="1776" t="s">
        <v>16</v>
      </c>
      <c r="C199" s="1776" t="s">
        <v>2250</v>
      </c>
      <c r="D199" s="1776" t="s">
        <v>2251</v>
      </c>
      <c r="E199" s="1776" t="s">
        <v>2252</v>
      </c>
      <c r="F199" s="1776" t="s">
        <v>51</v>
      </c>
      <c r="G199" s="1776" t="s">
        <v>22</v>
      </c>
      <c r="H199" s="1776" t="s">
        <v>22</v>
      </c>
      <c r="I199" s="1776" t="s">
        <v>853</v>
      </c>
    </row>
    <row r="200" spans="1:9" ht="11.25" customHeight="1">
      <c r="A200" s="1776" t="s">
        <v>2245</v>
      </c>
      <c r="B200" s="1776" t="s">
        <v>16</v>
      </c>
      <c r="C200" s="1776" t="s">
        <v>13</v>
      </c>
      <c r="D200" s="1776" t="s">
        <v>46</v>
      </c>
      <c r="E200" s="1776" t="s">
        <v>49</v>
      </c>
      <c r="F200" s="1776" t="s">
        <v>51</v>
      </c>
      <c r="G200" s="1776" t="s">
        <v>22</v>
      </c>
      <c r="H200" s="1776" t="s">
        <v>22</v>
      </c>
      <c r="I200" s="1776" t="s">
        <v>853</v>
      </c>
    </row>
    <row r="201" spans="1:9" ht="11.25" customHeight="1">
      <c r="A201" s="1776" t="s">
        <v>2245</v>
      </c>
      <c r="B201" s="1776" t="s">
        <v>16</v>
      </c>
      <c r="C201" s="1776" t="s">
        <v>2647</v>
      </c>
      <c r="D201" s="1776" t="s">
        <v>2648</v>
      </c>
      <c r="E201" s="1776" t="s">
        <v>2649</v>
      </c>
      <c r="F201" s="1776" t="s">
        <v>2327</v>
      </c>
      <c r="G201" s="1776" t="s">
        <v>22</v>
      </c>
      <c r="H201" s="1776" t="s">
        <v>22</v>
      </c>
      <c r="I201" s="1776" t="s">
        <v>853</v>
      </c>
    </row>
    <row r="202" spans="1:9" ht="11.25" customHeight="1">
      <c r="A202" s="1776" t="s">
        <v>2245</v>
      </c>
      <c r="B202" s="1776" t="s">
        <v>16</v>
      </c>
      <c r="C202" s="1776" t="s">
        <v>2261</v>
      </c>
      <c r="D202" s="1776" t="s">
        <v>2262</v>
      </c>
      <c r="E202" s="1776" t="s">
        <v>2263</v>
      </c>
      <c r="F202" s="1776" t="s">
        <v>2264</v>
      </c>
      <c r="G202" s="1776" t="s">
        <v>22</v>
      </c>
      <c r="H202" s="1776" t="s">
        <v>22</v>
      </c>
      <c r="I202" s="1776" t="s">
        <v>853</v>
      </c>
    </row>
    <row r="203" spans="1:9" ht="11.25" customHeight="1">
      <c r="A203" s="1776" t="s">
        <v>2245</v>
      </c>
      <c r="B203" s="1776" t="s">
        <v>16</v>
      </c>
      <c r="C203" s="1776" t="s">
        <v>2265</v>
      </c>
      <c r="D203" s="1776" t="s">
        <v>2266</v>
      </c>
      <c r="E203" s="1776" t="s">
        <v>2267</v>
      </c>
      <c r="F203" s="1776" t="s">
        <v>2268</v>
      </c>
      <c r="G203" s="1776" t="s">
        <v>2269</v>
      </c>
      <c r="H203" s="1776" t="s">
        <v>22</v>
      </c>
      <c r="I203" s="1776" t="s">
        <v>853</v>
      </c>
    </row>
    <row r="204" spans="1:9" ht="11.25" customHeight="1">
      <c r="A204" s="1776" t="s">
        <v>2245</v>
      </c>
      <c r="B204" s="1776" t="s">
        <v>16</v>
      </c>
      <c r="C204" s="1776" t="s">
        <v>2270</v>
      </c>
      <c r="D204" s="1776" t="s">
        <v>2266</v>
      </c>
      <c r="E204" s="1776" t="s">
        <v>2267</v>
      </c>
      <c r="F204" s="1776" t="s">
        <v>2271</v>
      </c>
      <c r="G204" s="1776" t="s">
        <v>22</v>
      </c>
      <c r="H204" s="1776" t="s">
        <v>22</v>
      </c>
      <c r="I204" s="1776" t="s">
        <v>853</v>
      </c>
    </row>
    <row r="205" spans="1:9" ht="11.25" customHeight="1">
      <c r="A205" s="1776" t="s">
        <v>2245</v>
      </c>
      <c r="B205" s="1776" t="s">
        <v>16</v>
      </c>
      <c r="C205" s="1776" t="s">
        <v>2276</v>
      </c>
      <c r="D205" s="1776" t="s">
        <v>2277</v>
      </c>
      <c r="E205" s="1776" t="s">
        <v>2278</v>
      </c>
      <c r="F205" s="1776" t="s">
        <v>2279</v>
      </c>
      <c r="G205" s="1776" t="s">
        <v>22</v>
      </c>
      <c r="H205" s="1776" t="s">
        <v>22</v>
      </c>
      <c r="I205" s="1776" t="s">
        <v>853</v>
      </c>
    </row>
    <row r="206" spans="1:9" ht="11.25" customHeight="1">
      <c r="A206" s="1776" t="s">
        <v>2245</v>
      </c>
      <c r="B206" s="1776" t="s">
        <v>16</v>
      </c>
      <c r="C206" s="1776" t="s">
        <v>2283</v>
      </c>
      <c r="D206" s="1776" t="s">
        <v>2284</v>
      </c>
      <c r="E206" s="1776" t="s">
        <v>2285</v>
      </c>
      <c r="F206" s="1776" t="s">
        <v>2260</v>
      </c>
      <c r="G206" s="1776" t="s">
        <v>22</v>
      </c>
      <c r="H206" s="1776" t="s">
        <v>22</v>
      </c>
      <c r="I206" s="1776" t="s">
        <v>853</v>
      </c>
    </row>
    <row r="207" spans="1:9" ht="11.25" customHeight="1">
      <c r="A207" s="1776" t="s">
        <v>2245</v>
      </c>
      <c r="B207" s="1776" t="s">
        <v>16</v>
      </c>
      <c r="C207" s="1776" t="s">
        <v>2286</v>
      </c>
      <c r="D207" s="1776" t="s">
        <v>2287</v>
      </c>
      <c r="E207" s="1776" t="s">
        <v>2285</v>
      </c>
      <c r="F207" s="1776" t="s">
        <v>2288</v>
      </c>
      <c r="G207" s="1776" t="s">
        <v>22</v>
      </c>
      <c r="H207" s="1776" t="s">
        <v>22</v>
      </c>
      <c r="I207" s="1776" t="s">
        <v>853</v>
      </c>
    </row>
    <row r="208" spans="1:9" ht="11.25" customHeight="1">
      <c r="A208" s="1776" t="s">
        <v>2245</v>
      </c>
      <c r="B208" s="1776" t="s">
        <v>16</v>
      </c>
      <c r="C208" s="1776" t="s">
        <v>2650</v>
      </c>
      <c r="D208" s="1776" t="s">
        <v>2651</v>
      </c>
      <c r="E208" s="1776" t="s">
        <v>2652</v>
      </c>
      <c r="F208" s="1776" t="s">
        <v>2275</v>
      </c>
      <c r="G208" s="1776" t="s">
        <v>22</v>
      </c>
      <c r="H208" s="1776" t="s">
        <v>22</v>
      </c>
      <c r="I208" s="1776" t="s">
        <v>853</v>
      </c>
    </row>
    <row r="209" spans="1:9" ht="11.25" customHeight="1">
      <c r="A209" s="1776" t="s">
        <v>2245</v>
      </c>
      <c r="B209" s="1776" t="s">
        <v>16</v>
      </c>
      <c r="C209" s="1776" t="s">
        <v>2295</v>
      </c>
      <c r="D209" s="1776" t="s">
        <v>2296</v>
      </c>
      <c r="E209" s="1776" t="s">
        <v>2297</v>
      </c>
      <c r="F209" s="1776" t="s">
        <v>2298</v>
      </c>
      <c r="G209" s="1776" t="s">
        <v>22</v>
      </c>
      <c r="H209" s="1776" t="s">
        <v>22</v>
      </c>
      <c r="I209" s="1776" t="s">
        <v>853</v>
      </c>
    </row>
    <row r="210" spans="1:9" ht="11.25" customHeight="1">
      <c r="A210" s="1776" t="s">
        <v>2245</v>
      </c>
      <c r="B210" s="1776" t="s">
        <v>16</v>
      </c>
      <c r="C210" s="1776" t="s">
        <v>2302</v>
      </c>
      <c r="D210" s="1776" t="s">
        <v>2303</v>
      </c>
      <c r="E210" s="1776" t="s">
        <v>2304</v>
      </c>
      <c r="F210" s="1776" t="s">
        <v>2264</v>
      </c>
      <c r="G210" s="1776" t="s">
        <v>22</v>
      </c>
      <c r="H210" s="1776" t="s">
        <v>22</v>
      </c>
      <c r="I210" s="1776" t="s">
        <v>853</v>
      </c>
    </row>
    <row r="211" spans="1:9" ht="11.25" customHeight="1">
      <c r="A211" s="1776" t="s">
        <v>2245</v>
      </c>
      <c r="B211" s="1776" t="s">
        <v>16</v>
      </c>
      <c r="C211" s="1776" t="s">
        <v>2653</v>
      </c>
      <c r="D211" s="1776" t="s">
        <v>2654</v>
      </c>
      <c r="E211" s="1776" t="s">
        <v>2655</v>
      </c>
      <c r="F211" s="1776" t="s">
        <v>51</v>
      </c>
      <c r="G211" s="1776" t="s">
        <v>22</v>
      </c>
      <c r="H211" s="1776" t="s">
        <v>22</v>
      </c>
      <c r="I211" s="1776" t="s">
        <v>853</v>
      </c>
    </row>
    <row r="212" spans="1:9" ht="11.25" customHeight="1">
      <c r="A212" s="1776" t="s">
        <v>2245</v>
      </c>
      <c r="B212" s="1776" t="s">
        <v>16</v>
      </c>
      <c r="C212" s="1776" t="s">
        <v>2656</v>
      </c>
      <c r="D212" s="1776" t="s">
        <v>2657</v>
      </c>
      <c r="E212" s="1776" t="s">
        <v>2658</v>
      </c>
      <c r="F212" s="1776" t="s">
        <v>2323</v>
      </c>
      <c r="G212" s="1776" t="s">
        <v>22</v>
      </c>
      <c r="H212" s="1776" t="s">
        <v>22</v>
      </c>
      <c r="I212" s="1776" t="s">
        <v>853</v>
      </c>
    </row>
    <row r="213" spans="1:9" ht="11.25" customHeight="1">
      <c r="A213" s="1776" t="s">
        <v>2245</v>
      </c>
      <c r="B213" s="1776" t="s">
        <v>16</v>
      </c>
      <c r="C213" s="1776" t="s">
        <v>2305</v>
      </c>
      <c r="D213" s="1776" t="s">
        <v>2306</v>
      </c>
      <c r="E213" s="1776" t="s">
        <v>2307</v>
      </c>
      <c r="F213" s="1776" t="s">
        <v>2308</v>
      </c>
      <c r="G213" s="1776" t="s">
        <v>2309</v>
      </c>
      <c r="H213" s="1776" t="s">
        <v>22</v>
      </c>
      <c r="I213" s="1776" t="s">
        <v>853</v>
      </c>
    </row>
    <row r="214" spans="1:9" ht="11.25" customHeight="1">
      <c r="A214" s="1776" t="s">
        <v>2245</v>
      </c>
      <c r="B214" s="1776" t="s">
        <v>16</v>
      </c>
      <c r="C214" s="1776" t="s">
        <v>2310</v>
      </c>
      <c r="D214" s="1776" t="s">
        <v>2311</v>
      </c>
      <c r="E214" s="1776" t="s">
        <v>2312</v>
      </c>
      <c r="F214" s="1776" t="s">
        <v>2313</v>
      </c>
      <c r="G214" s="1776" t="s">
        <v>22</v>
      </c>
      <c r="H214" s="1776" t="s">
        <v>22</v>
      </c>
      <c r="I214" s="1776" t="s">
        <v>853</v>
      </c>
    </row>
    <row r="215" spans="1:9" ht="11.25" customHeight="1">
      <c r="A215" s="1776" t="s">
        <v>2245</v>
      </c>
      <c r="B215" s="1776" t="s">
        <v>16</v>
      </c>
      <c r="C215" s="1776" t="s">
        <v>2659</v>
      </c>
      <c r="D215" s="1776" t="s">
        <v>2660</v>
      </c>
      <c r="E215" s="1776" t="s">
        <v>2661</v>
      </c>
      <c r="F215" s="1776" t="s">
        <v>2625</v>
      </c>
      <c r="G215" s="1776" t="s">
        <v>22</v>
      </c>
      <c r="H215" s="1776" t="s">
        <v>22</v>
      </c>
      <c r="I215" s="1776" t="s">
        <v>853</v>
      </c>
    </row>
    <row r="216" spans="1:9" ht="11.25" customHeight="1">
      <c r="A216" s="1776" t="s">
        <v>2245</v>
      </c>
      <c r="B216" s="1776" t="s">
        <v>16</v>
      </c>
      <c r="C216" s="1776" t="s">
        <v>2331</v>
      </c>
      <c r="D216" s="1776" t="s">
        <v>2332</v>
      </c>
      <c r="E216" s="1776" t="s">
        <v>2333</v>
      </c>
      <c r="F216" s="1776" t="s">
        <v>2334</v>
      </c>
      <c r="G216" s="1776" t="s">
        <v>22</v>
      </c>
      <c r="H216" s="1776" t="s">
        <v>22</v>
      </c>
      <c r="I216" s="1776" t="s">
        <v>853</v>
      </c>
    </row>
    <row r="217" spans="1:9" ht="11.25" customHeight="1">
      <c r="A217" s="1776" t="s">
        <v>2245</v>
      </c>
      <c r="B217" s="1776" t="s">
        <v>16</v>
      </c>
      <c r="C217" s="1776" t="s">
        <v>2335</v>
      </c>
      <c r="D217" s="1776" t="s">
        <v>2336</v>
      </c>
      <c r="E217" s="1776" t="s">
        <v>2337</v>
      </c>
      <c r="F217" s="1776" t="s">
        <v>2338</v>
      </c>
      <c r="G217" s="1776" t="s">
        <v>22</v>
      </c>
      <c r="H217" s="1776" t="s">
        <v>22</v>
      </c>
      <c r="I217" s="1776" t="s">
        <v>853</v>
      </c>
    </row>
    <row r="218" spans="1:9" ht="11.25" customHeight="1">
      <c r="A218" s="1776" t="s">
        <v>2245</v>
      </c>
      <c r="B218" s="1776" t="s">
        <v>16</v>
      </c>
      <c r="C218" s="1776" t="s">
        <v>2342</v>
      </c>
      <c r="D218" s="1776" t="s">
        <v>2343</v>
      </c>
      <c r="E218" s="1776" t="s">
        <v>2344</v>
      </c>
      <c r="F218" s="1776" t="s">
        <v>2279</v>
      </c>
      <c r="G218" s="1776" t="s">
        <v>22</v>
      </c>
      <c r="H218" s="1776" t="s">
        <v>22</v>
      </c>
      <c r="I218" s="1776" t="s">
        <v>853</v>
      </c>
    </row>
    <row r="219" spans="1:9" ht="11.25" customHeight="1">
      <c r="A219" s="1776" t="s">
        <v>2245</v>
      </c>
      <c r="B219" s="1776" t="s">
        <v>16</v>
      </c>
      <c r="C219" s="1776" t="s">
        <v>2345</v>
      </c>
      <c r="D219" s="1776" t="s">
        <v>2346</v>
      </c>
      <c r="E219" s="1776" t="s">
        <v>2347</v>
      </c>
      <c r="F219" s="1776" t="s">
        <v>2279</v>
      </c>
      <c r="G219" s="1776" t="s">
        <v>22</v>
      </c>
      <c r="H219" s="1776" t="s">
        <v>22</v>
      </c>
      <c r="I219" s="1776" t="s">
        <v>853</v>
      </c>
    </row>
    <row r="220" spans="1:9" ht="11.25" customHeight="1">
      <c r="A220" s="1776" t="s">
        <v>2245</v>
      </c>
      <c r="B220" s="1776" t="s">
        <v>16</v>
      </c>
      <c r="C220" s="1776" t="s">
        <v>2662</v>
      </c>
      <c r="D220" s="1776" t="s">
        <v>2663</v>
      </c>
      <c r="E220" s="1776" t="s">
        <v>2664</v>
      </c>
      <c r="F220" s="1776" t="s">
        <v>2275</v>
      </c>
      <c r="G220" s="1776" t="s">
        <v>22</v>
      </c>
      <c r="H220" s="1776" t="s">
        <v>22</v>
      </c>
      <c r="I220" s="1776" t="s">
        <v>853</v>
      </c>
    </row>
    <row r="221" spans="1:9" ht="11.25" customHeight="1">
      <c r="A221" s="1776" t="s">
        <v>2245</v>
      </c>
      <c r="B221" s="1776" t="s">
        <v>16</v>
      </c>
      <c r="C221" s="1776" t="s">
        <v>2348</v>
      </c>
      <c r="D221" s="1776" t="s">
        <v>2349</v>
      </c>
      <c r="E221" s="1776" t="s">
        <v>2350</v>
      </c>
      <c r="F221" s="1776" t="s">
        <v>2351</v>
      </c>
      <c r="G221" s="1776" t="s">
        <v>22</v>
      </c>
      <c r="H221" s="1776" t="s">
        <v>22</v>
      </c>
      <c r="I221" s="1776" t="s">
        <v>853</v>
      </c>
    </row>
    <row r="222" spans="1:9" ht="11.25" customHeight="1">
      <c r="A222" s="1776" t="s">
        <v>2245</v>
      </c>
      <c r="B222" s="1776" t="s">
        <v>16</v>
      </c>
      <c r="C222" s="1776" t="s">
        <v>2665</v>
      </c>
      <c r="D222" s="1776" t="s">
        <v>2666</v>
      </c>
      <c r="E222" s="1776" t="s">
        <v>2667</v>
      </c>
      <c r="F222" s="1776" t="s">
        <v>2279</v>
      </c>
      <c r="G222" s="1776" t="s">
        <v>22</v>
      </c>
      <c r="H222" s="1776" t="s">
        <v>22</v>
      </c>
      <c r="I222" s="1776" t="s">
        <v>853</v>
      </c>
    </row>
    <row r="223" spans="1:9" ht="11.25" customHeight="1">
      <c r="A223" s="1776" t="s">
        <v>2245</v>
      </c>
      <c r="B223" s="1776" t="s">
        <v>16</v>
      </c>
      <c r="C223" s="1776" t="s">
        <v>2668</v>
      </c>
      <c r="D223" s="1776" t="s">
        <v>2669</v>
      </c>
      <c r="E223" s="1776" t="s">
        <v>2670</v>
      </c>
      <c r="F223" s="1776" t="s">
        <v>2327</v>
      </c>
      <c r="G223" s="1776" t="s">
        <v>22</v>
      </c>
      <c r="H223" s="1776" t="s">
        <v>22</v>
      </c>
      <c r="I223" s="1776" t="s">
        <v>853</v>
      </c>
    </row>
    <row r="224" spans="1:9" ht="11.25" customHeight="1">
      <c r="A224" s="1776" t="s">
        <v>2245</v>
      </c>
      <c r="B224" s="1776" t="s">
        <v>16</v>
      </c>
      <c r="C224" s="1776" t="s">
        <v>2671</v>
      </c>
      <c r="D224" s="1776" t="s">
        <v>2672</v>
      </c>
      <c r="E224" s="1776" t="s">
        <v>2673</v>
      </c>
      <c r="F224" s="1776" t="s">
        <v>2367</v>
      </c>
      <c r="G224" s="1776" t="s">
        <v>22</v>
      </c>
      <c r="H224" s="1776" t="s">
        <v>22</v>
      </c>
      <c r="I224" s="1776" t="s">
        <v>853</v>
      </c>
    </row>
    <row r="225" spans="1:9" ht="11.25" customHeight="1">
      <c r="A225" s="1776" t="s">
        <v>2245</v>
      </c>
      <c r="B225" s="1776" t="s">
        <v>16</v>
      </c>
      <c r="C225" s="1776" t="s">
        <v>2674</v>
      </c>
      <c r="D225" s="1776" t="s">
        <v>2675</v>
      </c>
      <c r="E225" s="1776" t="s">
        <v>2676</v>
      </c>
      <c r="F225" s="1776" t="s">
        <v>2367</v>
      </c>
      <c r="G225" s="1776" t="s">
        <v>22</v>
      </c>
      <c r="H225" s="1776" t="s">
        <v>22</v>
      </c>
      <c r="I225" s="1776" t="s">
        <v>853</v>
      </c>
    </row>
    <row r="226" spans="1:9" ht="11.25" customHeight="1">
      <c r="A226" s="1776" t="s">
        <v>2245</v>
      </c>
      <c r="B226" s="1776" t="s">
        <v>16</v>
      </c>
      <c r="C226" s="1776" t="s">
        <v>2677</v>
      </c>
      <c r="D226" s="1776" t="s">
        <v>2678</v>
      </c>
      <c r="E226" s="1776" t="s">
        <v>2679</v>
      </c>
      <c r="F226" s="1776" t="s">
        <v>2367</v>
      </c>
      <c r="G226" s="1776" t="s">
        <v>22</v>
      </c>
      <c r="H226" s="1776" t="s">
        <v>22</v>
      </c>
      <c r="I226" s="1776" t="s">
        <v>853</v>
      </c>
    </row>
    <row r="227" spans="1:9" ht="11.25" customHeight="1">
      <c r="A227" s="1776" t="s">
        <v>2245</v>
      </c>
      <c r="B227" s="1776" t="s">
        <v>16</v>
      </c>
      <c r="C227" s="1776" t="s">
        <v>2680</v>
      </c>
      <c r="D227" s="1776" t="s">
        <v>2681</v>
      </c>
      <c r="E227" s="1776" t="s">
        <v>2682</v>
      </c>
      <c r="F227" s="1776" t="s">
        <v>2327</v>
      </c>
      <c r="G227" s="1776" t="s">
        <v>22</v>
      </c>
      <c r="H227" s="1776" t="s">
        <v>2683</v>
      </c>
      <c r="I227" s="1776" t="s">
        <v>853</v>
      </c>
    </row>
    <row r="228" spans="1:9" ht="11.25" customHeight="1">
      <c r="A228" s="1776" t="s">
        <v>2245</v>
      </c>
      <c r="B228" s="1776" t="s">
        <v>16</v>
      </c>
      <c r="C228" s="1776" t="s">
        <v>2684</v>
      </c>
      <c r="D228" s="1776" t="s">
        <v>2685</v>
      </c>
      <c r="E228" s="1776" t="s">
        <v>2686</v>
      </c>
      <c r="F228" s="1776" t="s">
        <v>2367</v>
      </c>
      <c r="G228" s="1776" t="s">
        <v>22</v>
      </c>
      <c r="H228" s="1776" t="s">
        <v>22</v>
      </c>
      <c r="I228" s="1776" t="s">
        <v>853</v>
      </c>
    </row>
    <row r="229" spans="1:9" ht="11.25" customHeight="1">
      <c r="A229" s="1776" t="s">
        <v>2245</v>
      </c>
      <c r="B229" s="1776" t="s">
        <v>16</v>
      </c>
      <c r="C229" s="1776" t="s">
        <v>22</v>
      </c>
      <c r="D229" s="1776" t="s">
        <v>2368</v>
      </c>
      <c r="E229" s="1776" t="s">
        <v>2369</v>
      </c>
      <c r="F229" s="1776" t="s">
        <v>2275</v>
      </c>
      <c r="G229" s="1776" t="s">
        <v>22</v>
      </c>
      <c r="H229" s="1776" t="s">
        <v>22</v>
      </c>
      <c r="I229" s="1776" t="s">
        <v>853</v>
      </c>
    </row>
    <row r="230" spans="1:9" ht="11.25" customHeight="1">
      <c r="A230" s="1776" t="s">
        <v>2245</v>
      </c>
      <c r="B230" s="1776" t="s">
        <v>16</v>
      </c>
      <c r="C230" s="1776" t="s">
        <v>2687</v>
      </c>
      <c r="D230" s="1776" t="s">
        <v>2688</v>
      </c>
      <c r="E230" s="1776" t="s">
        <v>2689</v>
      </c>
      <c r="F230" s="1776" t="s">
        <v>2264</v>
      </c>
      <c r="G230" s="1776" t="s">
        <v>22</v>
      </c>
      <c r="H230" s="1776" t="s">
        <v>22</v>
      </c>
      <c r="I230" s="1776" t="s">
        <v>853</v>
      </c>
    </row>
    <row r="231" spans="1:9" ht="11.25" customHeight="1">
      <c r="A231" s="1776" t="s">
        <v>2245</v>
      </c>
      <c r="B231" s="1776" t="s">
        <v>16</v>
      </c>
      <c r="C231" s="1776" t="s">
        <v>2378</v>
      </c>
      <c r="D231" s="1776" t="s">
        <v>2379</v>
      </c>
      <c r="E231" s="1776" t="s">
        <v>2380</v>
      </c>
      <c r="F231" s="1776" t="s">
        <v>2338</v>
      </c>
      <c r="G231" s="1776" t="s">
        <v>22</v>
      </c>
      <c r="H231" s="1776" t="s">
        <v>22</v>
      </c>
      <c r="I231" s="1776" t="s">
        <v>853</v>
      </c>
    </row>
    <row r="232" spans="1:9" ht="11.25" customHeight="1">
      <c r="A232" s="1776" t="s">
        <v>2245</v>
      </c>
      <c r="B232" s="1776" t="s">
        <v>16</v>
      </c>
      <c r="C232" s="1776" t="s">
        <v>2690</v>
      </c>
      <c r="D232" s="1776" t="s">
        <v>2691</v>
      </c>
      <c r="E232" s="1776" t="s">
        <v>2692</v>
      </c>
      <c r="F232" s="1776" t="s">
        <v>2279</v>
      </c>
      <c r="G232" s="1776" t="s">
        <v>22</v>
      </c>
      <c r="H232" s="1776" t="s">
        <v>22</v>
      </c>
      <c r="I232" s="1776" t="s">
        <v>853</v>
      </c>
    </row>
    <row r="233" spans="1:9" ht="11.25" customHeight="1">
      <c r="A233" s="1776" t="s">
        <v>2245</v>
      </c>
      <c r="B233" s="1776" t="s">
        <v>16</v>
      </c>
      <c r="C233" s="1776" t="s">
        <v>2385</v>
      </c>
      <c r="D233" s="1776" t="s">
        <v>2386</v>
      </c>
      <c r="E233" s="1776" t="s">
        <v>2387</v>
      </c>
      <c r="F233" s="1776" t="s">
        <v>51</v>
      </c>
      <c r="G233" s="1776" t="s">
        <v>22</v>
      </c>
      <c r="H233" s="1776" t="s">
        <v>22</v>
      </c>
      <c r="I233" s="1776" t="s">
        <v>853</v>
      </c>
    </row>
    <row r="234" spans="1:9" ht="11.25" customHeight="1">
      <c r="A234" s="1776" t="s">
        <v>2245</v>
      </c>
      <c r="B234" s="1776" t="s">
        <v>16</v>
      </c>
      <c r="C234" s="1776" t="s">
        <v>2693</v>
      </c>
      <c r="D234" s="1776" t="s">
        <v>2694</v>
      </c>
      <c r="E234" s="1776" t="s">
        <v>2695</v>
      </c>
      <c r="F234" s="1776" t="s">
        <v>2359</v>
      </c>
      <c r="G234" s="1776" t="s">
        <v>2696</v>
      </c>
      <c r="H234" s="1776" t="s">
        <v>22</v>
      </c>
      <c r="I234" s="1776" t="s">
        <v>853</v>
      </c>
    </row>
    <row r="235" spans="1:9" ht="11.25" customHeight="1">
      <c r="A235" s="1776" t="s">
        <v>2245</v>
      </c>
      <c r="B235" s="1776" t="s">
        <v>16</v>
      </c>
      <c r="C235" s="1776" t="s">
        <v>2404</v>
      </c>
      <c r="D235" s="1776" t="s">
        <v>2405</v>
      </c>
      <c r="E235" s="1776" t="s">
        <v>2406</v>
      </c>
      <c r="F235" s="1776" t="s">
        <v>2407</v>
      </c>
      <c r="G235" s="1776" t="s">
        <v>22</v>
      </c>
      <c r="H235" s="1776" t="s">
        <v>22</v>
      </c>
      <c r="I235" s="1776" t="s">
        <v>853</v>
      </c>
    </row>
    <row r="236" spans="1:9" ht="11.25" customHeight="1">
      <c r="A236" s="1776" t="s">
        <v>2245</v>
      </c>
      <c r="B236" s="1776" t="s">
        <v>16</v>
      </c>
      <c r="C236" s="1776" t="s">
        <v>2412</v>
      </c>
      <c r="D236" s="1776" t="s">
        <v>2413</v>
      </c>
      <c r="E236" s="1776" t="s">
        <v>2414</v>
      </c>
      <c r="F236" s="1776" t="s">
        <v>2279</v>
      </c>
      <c r="G236" s="1776" t="s">
        <v>22</v>
      </c>
      <c r="H236" s="1776" t="s">
        <v>22</v>
      </c>
      <c r="I236" s="1776" t="s">
        <v>853</v>
      </c>
    </row>
    <row r="237" spans="1:9" ht="11.25" customHeight="1">
      <c r="A237" s="1776" t="s">
        <v>2245</v>
      </c>
      <c r="B237" s="1776" t="s">
        <v>16</v>
      </c>
      <c r="C237" s="1776" t="s">
        <v>2429</v>
      </c>
      <c r="D237" s="1776" t="s">
        <v>2430</v>
      </c>
      <c r="E237" s="1776" t="s">
        <v>2431</v>
      </c>
      <c r="F237" s="1776" t="s">
        <v>2428</v>
      </c>
      <c r="G237" s="1776" t="s">
        <v>22</v>
      </c>
      <c r="H237" s="1776" t="s">
        <v>22</v>
      </c>
      <c r="I237" s="1776" t="s">
        <v>853</v>
      </c>
    </row>
    <row r="238" spans="1:9" ht="11.25" customHeight="1">
      <c r="A238" s="1776" t="s">
        <v>2245</v>
      </c>
      <c r="B238" s="1776" t="s">
        <v>16</v>
      </c>
      <c r="C238" s="1776" t="s">
        <v>2435</v>
      </c>
      <c r="D238" s="1776" t="s">
        <v>2436</v>
      </c>
      <c r="E238" s="1776" t="s">
        <v>2437</v>
      </c>
      <c r="F238" s="1776" t="s">
        <v>2249</v>
      </c>
      <c r="G238" s="1776" t="s">
        <v>22</v>
      </c>
      <c r="H238" s="1776" t="s">
        <v>22</v>
      </c>
      <c r="I238" s="1776" t="s">
        <v>853</v>
      </c>
    </row>
    <row r="239" spans="1:9" ht="11.25" customHeight="1">
      <c r="A239" s="1776" t="s">
        <v>2245</v>
      </c>
      <c r="B239" s="1776" t="s">
        <v>16</v>
      </c>
      <c r="C239" s="1776" t="s">
        <v>2438</v>
      </c>
      <c r="D239" s="1776" t="s">
        <v>2439</v>
      </c>
      <c r="E239" s="1776" t="s">
        <v>2369</v>
      </c>
      <c r="F239" s="1776" t="s">
        <v>2275</v>
      </c>
      <c r="G239" s="1776" t="s">
        <v>2440</v>
      </c>
      <c r="H239" s="1776" t="s">
        <v>22</v>
      </c>
      <c r="I239" s="1776" t="s">
        <v>853</v>
      </c>
    </row>
    <row r="240" spans="1:9" ht="11.25" customHeight="1">
      <c r="A240" s="1776" t="s">
        <v>2245</v>
      </c>
      <c r="B240" s="1776" t="s">
        <v>16</v>
      </c>
      <c r="C240" s="1776" t="s">
        <v>2441</v>
      </c>
      <c r="D240" s="1776" t="s">
        <v>2442</v>
      </c>
      <c r="E240" s="1776" t="s">
        <v>2443</v>
      </c>
      <c r="F240" s="1776" t="s">
        <v>2444</v>
      </c>
      <c r="G240" s="1776" t="s">
        <v>22</v>
      </c>
      <c r="H240" s="1776" t="s">
        <v>22</v>
      </c>
      <c r="I240" s="1776" t="s">
        <v>853</v>
      </c>
    </row>
    <row r="241" spans="1:9" ht="11.25" customHeight="1">
      <c r="A241" s="1776" t="s">
        <v>2245</v>
      </c>
      <c r="B241" s="1776" t="s">
        <v>16</v>
      </c>
      <c r="C241" s="1776" t="s">
        <v>2697</v>
      </c>
      <c r="D241" s="1776" t="s">
        <v>2698</v>
      </c>
      <c r="E241" s="1776" t="s">
        <v>2699</v>
      </c>
      <c r="F241" s="1776" t="s">
        <v>2359</v>
      </c>
      <c r="G241" s="1776" t="s">
        <v>22</v>
      </c>
      <c r="H241" s="1776" t="s">
        <v>22</v>
      </c>
      <c r="I241" s="1776" t="s">
        <v>853</v>
      </c>
    </row>
    <row r="242" spans="1:9" ht="11.25" customHeight="1">
      <c r="A242" s="1776" t="s">
        <v>2245</v>
      </c>
      <c r="B242" s="1776" t="s">
        <v>16</v>
      </c>
      <c r="C242" s="1776" t="s">
        <v>2700</v>
      </c>
      <c r="D242" s="1776" t="s">
        <v>2701</v>
      </c>
      <c r="E242" s="1776" t="s">
        <v>2702</v>
      </c>
      <c r="F242" s="1776" t="s">
        <v>2428</v>
      </c>
      <c r="G242" s="1776" t="s">
        <v>22</v>
      </c>
      <c r="H242" s="1776" t="s">
        <v>22</v>
      </c>
      <c r="I242" s="1776" t="s">
        <v>853</v>
      </c>
    </row>
    <row r="243" spans="1:9" ht="11.25" customHeight="1">
      <c r="A243" s="1776" t="s">
        <v>2245</v>
      </c>
      <c r="B243" s="1776" t="s">
        <v>16</v>
      </c>
      <c r="C243" s="1776" t="s">
        <v>2703</v>
      </c>
      <c r="D243" s="1776" t="s">
        <v>2704</v>
      </c>
      <c r="E243" s="1776" t="s">
        <v>2705</v>
      </c>
      <c r="F243" s="1776" t="s">
        <v>2485</v>
      </c>
      <c r="G243" s="1776" t="s">
        <v>22</v>
      </c>
      <c r="H243" s="1776" t="s">
        <v>22</v>
      </c>
      <c r="I243" s="1776" t="s">
        <v>853</v>
      </c>
    </row>
    <row r="244" spans="1:9" ht="11.25" customHeight="1">
      <c r="A244" s="1776" t="s">
        <v>2245</v>
      </c>
      <c r="B244" s="1776" t="s">
        <v>16</v>
      </c>
      <c r="C244" s="1776" t="s">
        <v>2706</v>
      </c>
      <c r="D244" s="1776" t="s">
        <v>2707</v>
      </c>
      <c r="E244" s="1776" t="s">
        <v>2708</v>
      </c>
      <c r="F244" s="1776" t="s">
        <v>2275</v>
      </c>
      <c r="G244" s="1776" t="s">
        <v>22</v>
      </c>
      <c r="H244" s="1776" t="s">
        <v>22</v>
      </c>
      <c r="I244" s="1776" t="s">
        <v>853</v>
      </c>
    </row>
    <row r="245" spans="1:9" ht="11.25" customHeight="1">
      <c r="A245" s="1776" t="s">
        <v>2245</v>
      </c>
      <c r="B245" s="1776" t="s">
        <v>16</v>
      </c>
      <c r="C245" s="1776" t="s">
        <v>2709</v>
      </c>
      <c r="D245" s="1776" t="s">
        <v>2710</v>
      </c>
      <c r="E245" s="1776" t="s">
        <v>2711</v>
      </c>
      <c r="F245" s="1776" t="s">
        <v>2260</v>
      </c>
      <c r="G245" s="1776" t="s">
        <v>22</v>
      </c>
      <c r="H245" s="1776" t="s">
        <v>22</v>
      </c>
      <c r="I245" s="1776" t="s">
        <v>853</v>
      </c>
    </row>
    <row r="246" spans="1:9" ht="11.25" customHeight="1">
      <c r="A246" s="1776" t="s">
        <v>2245</v>
      </c>
      <c r="B246" s="1776" t="s">
        <v>16</v>
      </c>
      <c r="C246" s="1776" t="s">
        <v>2712</v>
      </c>
      <c r="D246" s="1776" t="s">
        <v>2713</v>
      </c>
      <c r="E246" s="1776" t="s">
        <v>2714</v>
      </c>
      <c r="F246" s="1776" t="s">
        <v>51</v>
      </c>
      <c r="G246" s="1776" t="s">
        <v>22</v>
      </c>
      <c r="H246" s="1776" t="s">
        <v>22</v>
      </c>
      <c r="I246" s="1776" t="s">
        <v>853</v>
      </c>
    </row>
    <row r="247" spans="1:9" ht="11.25" customHeight="1">
      <c r="A247" s="1776" t="s">
        <v>2245</v>
      </c>
      <c r="B247" s="1776" t="s">
        <v>16</v>
      </c>
      <c r="C247" s="1776" t="s">
        <v>2715</v>
      </c>
      <c r="D247" s="1776" t="s">
        <v>2716</v>
      </c>
      <c r="E247" s="1776" t="s">
        <v>2717</v>
      </c>
      <c r="F247" s="1776" t="s">
        <v>2625</v>
      </c>
      <c r="G247" s="1776" t="s">
        <v>22</v>
      </c>
      <c r="H247" s="1776" t="s">
        <v>22</v>
      </c>
      <c r="I247" s="1776" t="s">
        <v>853</v>
      </c>
    </row>
    <row r="248" spans="1:9" ht="11.25" customHeight="1">
      <c r="A248" s="1776" t="s">
        <v>2245</v>
      </c>
      <c r="B248" s="1776" t="s">
        <v>16</v>
      </c>
      <c r="C248" s="1776" t="s">
        <v>2718</v>
      </c>
      <c r="D248" s="1776" t="s">
        <v>2719</v>
      </c>
      <c r="E248" s="1776" t="s">
        <v>2720</v>
      </c>
      <c r="F248" s="1776" t="s">
        <v>2275</v>
      </c>
      <c r="G248" s="1776" t="s">
        <v>22</v>
      </c>
      <c r="H248" s="1776" t="s">
        <v>22</v>
      </c>
      <c r="I248" s="1776" t="s">
        <v>853</v>
      </c>
    </row>
    <row r="249" spans="1:9" ht="11.25" customHeight="1">
      <c r="A249" s="1776" t="s">
        <v>2245</v>
      </c>
      <c r="B249" s="1776" t="s">
        <v>16</v>
      </c>
      <c r="C249" s="1776" t="s">
        <v>2721</v>
      </c>
      <c r="D249" s="1776" t="s">
        <v>2722</v>
      </c>
      <c r="E249" s="1776" t="s">
        <v>2723</v>
      </c>
      <c r="F249" s="1776" t="s">
        <v>2724</v>
      </c>
      <c r="G249" s="1776" t="s">
        <v>22</v>
      </c>
      <c r="H249" s="1776" t="s">
        <v>22</v>
      </c>
      <c r="I249" s="1776" t="s">
        <v>853</v>
      </c>
    </row>
    <row r="250" spans="1:9" ht="11.25" customHeight="1">
      <c r="A250" s="1776" t="s">
        <v>2245</v>
      </c>
      <c r="B250" s="1776" t="s">
        <v>16</v>
      </c>
      <c r="C250" s="1776" t="s">
        <v>2725</v>
      </c>
      <c r="D250" s="1776" t="s">
        <v>2726</v>
      </c>
      <c r="E250" s="1776" t="s">
        <v>2727</v>
      </c>
      <c r="F250" s="1776" t="s">
        <v>51</v>
      </c>
      <c r="G250" s="1776" t="s">
        <v>22</v>
      </c>
      <c r="H250" s="1776" t="s">
        <v>22</v>
      </c>
      <c r="I250" s="1776" t="s">
        <v>853</v>
      </c>
    </row>
    <row r="251" spans="1:9" ht="11.25" customHeight="1">
      <c r="A251" s="1776" t="s">
        <v>2245</v>
      </c>
      <c r="B251" s="1776" t="s">
        <v>16</v>
      </c>
      <c r="C251" s="1776" t="s">
        <v>2728</v>
      </c>
      <c r="D251" s="1776" t="s">
        <v>2729</v>
      </c>
      <c r="E251" s="1776" t="s">
        <v>2730</v>
      </c>
      <c r="F251" s="1776" t="s">
        <v>2249</v>
      </c>
      <c r="G251" s="1776" t="s">
        <v>22</v>
      </c>
      <c r="H251" s="1776" t="s">
        <v>22</v>
      </c>
      <c r="I251" s="1776" t="s">
        <v>853</v>
      </c>
    </row>
    <row r="252" spans="1:9" ht="11.25" customHeight="1">
      <c r="A252" s="1776" t="s">
        <v>2245</v>
      </c>
      <c r="B252" s="1776" t="s">
        <v>16</v>
      </c>
      <c r="C252" s="1776" t="s">
        <v>2731</v>
      </c>
      <c r="D252" s="1776" t="s">
        <v>2732</v>
      </c>
      <c r="E252" s="1776" t="s">
        <v>2733</v>
      </c>
      <c r="F252" s="1776" t="s">
        <v>2428</v>
      </c>
      <c r="G252" s="1776" t="s">
        <v>22</v>
      </c>
      <c r="H252" s="1776" t="s">
        <v>22</v>
      </c>
      <c r="I252" s="1776" t="s">
        <v>853</v>
      </c>
    </row>
    <row r="253" spans="1:9" ht="11.25" customHeight="1">
      <c r="A253" s="1776" t="s">
        <v>2245</v>
      </c>
      <c r="B253" s="1776" t="s">
        <v>16</v>
      </c>
      <c r="C253" s="1776" t="s">
        <v>2518</v>
      </c>
      <c r="D253" s="1776" t="s">
        <v>2519</v>
      </c>
      <c r="E253" s="1776" t="s">
        <v>2520</v>
      </c>
      <c r="F253" s="1776" t="s">
        <v>2521</v>
      </c>
      <c r="G253" s="1776" t="s">
        <v>22</v>
      </c>
      <c r="H253" s="1776" t="s">
        <v>22</v>
      </c>
      <c r="I253" s="1776" t="s">
        <v>853</v>
      </c>
    </row>
    <row r="254" spans="1:9" ht="11.25" customHeight="1">
      <c r="A254" s="1776" t="s">
        <v>2245</v>
      </c>
      <c r="B254" s="1776" t="s">
        <v>16</v>
      </c>
      <c r="C254" s="1776" t="s">
        <v>2522</v>
      </c>
      <c r="D254" s="1776" t="s">
        <v>2523</v>
      </c>
      <c r="E254" s="1776" t="s">
        <v>2524</v>
      </c>
      <c r="F254" s="1776" t="s">
        <v>2327</v>
      </c>
      <c r="G254" s="1776" t="s">
        <v>22</v>
      </c>
      <c r="H254" s="1776" t="s">
        <v>22</v>
      </c>
      <c r="I254" s="1776" t="s">
        <v>853</v>
      </c>
    </row>
    <row r="255" spans="1:9" ht="11.25" customHeight="1">
      <c r="A255" s="1776" t="s">
        <v>2245</v>
      </c>
      <c r="B255" s="1776" t="s">
        <v>16</v>
      </c>
      <c r="C255" s="1776" t="s">
        <v>2525</v>
      </c>
      <c r="D255" s="1776" t="s">
        <v>2526</v>
      </c>
      <c r="E255" s="1776" t="s">
        <v>2527</v>
      </c>
      <c r="F255" s="1776" t="s">
        <v>2363</v>
      </c>
      <c r="G255" s="1776" t="s">
        <v>22</v>
      </c>
      <c r="H255" s="1776" t="s">
        <v>22</v>
      </c>
      <c r="I255" s="1776" t="s">
        <v>853</v>
      </c>
    </row>
    <row r="256" spans="1:9" ht="11.25" customHeight="1">
      <c r="A256" s="1776" t="s">
        <v>2245</v>
      </c>
      <c r="B256" s="1776" t="s">
        <v>16</v>
      </c>
      <c r="C256" s="1776" t="s">
        <v>2537</v>
      </c>
      <c r="D256" s="1776" t="s">
        <v>2538</v>
      </c>
      <c r="E256" s="1776" t="s">
        <v>2539</v>
      </c>
      <c r="F256" s="1776" t="s">
        <v>2428</v>
      </c>
      <c r="G256" s="1776" t="s">
        <v>22</v>
      </c>
      <c r="H256" s="1776" t="s">
        <v>22</v>
      </c>
      <c r="I256" s="1776" t="s">
        <v>853</v>
      </c>
    </row>
    <row r="257" spans="1:9" ht="11.25" customHeight="1">
      <c r="A257" s="1776" t="s">
        <v>2245</v>
      </c>
      <c r="B257" s="1776" t="s">
        <v>16</v>
      </c>
      <c r="C257" s="1776" t="s">
        <v>2734</v>
      </c>
      <c r="D257" s="1776" t="s">
        <v>2735</v>
      </c>
      <c r="E257" s="1776" t="s">
        <v>2736</v>
      </c>
      <c r="F257" s="1776" t="s">
        <v>2323</v>
      </c>
      <c r="G257" s="1776" t="s">
        <v>22</v>
      </c>
      <c r="H257" s="1776" t="s">
        <v>22</v>
      </c>
      <c r="I257" s="1776" t="s">
        <v>853</v>
      </c>
    </row>
    <row r="258" spans="1:9" ht="11.25" customHeight="1">
      <c r="A258" s="1776" t="s">
        <v>2245</v>
      </c>
      <c r="B258" s="1776" t="s">
        <v>16</v>
      </c>
      <c r="C258" s="1776" t="s">
        <v>2737</v>
      </c>
      <c r="D258" s="1776" t="s">
        <v>2738</v>
      </c>
      <c r="E258" s="1776" t="s">
        <v>2739</v>
      </c>
      <c r="F258" s="1776" t="s">
        <v>51</v>
      </c>
      <c r="G258" s="1776" t="s">
        <v>22</v>
      </c>
      <c r="H258" s="1776" t="s">
        <v>22</v>
      </c>
      <c r="I258" s="1776" t="s">
        <v>853</v>
      </c>
    </row>
    <row r="259" spans="1:9" ht="11.25" customHeight="1">
      <c r="A259" s="1776" t="s">
        <v>2245</v>
      </c>
      <c r="B259" s="1776" t="s">
        <v>16</v>
      </c>
      <c r="C259" s="1776" t="s">
        <v>2595</v>
      </c>
      <c r="D259" s="1776" t="s">
        <v>2596</v>
      </c>
      <c r="E259" s="1776" t="s">
        <v>2597</v>
      </c>
      <c r="F259" s="1776" t="s">
        <v>2359</v>
      </c>
      <c r="G259" s="1776" t="s">
        <v>22</v>
      </c>
      <c r="H259" s="1776" t="s">
        <v>22</v>
      </c>
      <c r="I259" s="1776" t="s">
        <v>853</v>
      </c>
    </row>
    <row r="260" spans="1:9" ht="11.25" customHeight="1">
      <c r="A260" s="1776" t="s">
        <v>2245</v>
      </c>
      <c r="B260" s="1776" t="s">
        <v>16</v>
      </c>
      <c r="C260" s="1776" t="s">
        <v>2607</v>
      </c>
      <c r="D260" s="1776" t="s">
        <v>2608</v>
      </c>
      <c r="E260" s="1776" t="s">
        <v>2609</v>
      </c>
      <c r="F260" s="1776" t="s">
        <v>2610</v>
      </c>
      <c r="G260" s="1776" t="s">
        <v>22</v>
      </c>
      <c r="H260" s="1776" t="s">
        <v>22</v>
      </c>
      <c r="I260" s="1776" t="s">
        <v>853</v>
      </c>
    </row>
    <row r="261" spans="1:9" ht="11.25" customHeight="1">
      <c r="A261" s="1776" t="s">
        <v>2245</v>
      </c>
      <c r="B261" s="1776" t="s">
        <v>16</v>
      </c>
      <c r="C261" s="1776" t="s">
        <v>2740</v>
      </c>
      <c r="D261" s="1776" t="s">
        <v>2741</v>
      </c>
      <c r="E261" s="1776" t="s">
        <v>2742</v>
      </c>
      <c r="F261" s="1776" t="s">
        <v>2743</v>
      </c>
      <c r="G261" s="1776" t="s">
        <v>22</v>
      </c>
      <c r="H261" s="1776" t="s">
        <v>22</v>
      </c>
      <c r="I261" s="1776" t="s">
        <v>853</v>
      </c>
    </row>
    <row r="262" spans="1:9" ht="11.25" customHeight="1">
      <c r="A262" s="1776" t="s">
        <v>2245</v>
      </c>
      <c r="B262" s="1776" t="s">
        <v>16</v>
      </c>
      <c r="C262" s="1776" t="s">
        <v>2744</v>
      </c>
      <c r="D262" s="1776" t="s">
        <v>2745</v>
      </c>
      <c r="E262" s="1776" t="s">
        <v>2746</v>
      </c>
      <c r="F262" s="1776" t="s">
        <v>2403</v>
      </c>
      <c r="G262" s="1776" t="s">
        <v>22</v>
      </c>
      <c r="H262" s="1776" t="s">
        <v>22</v>
      </c>
      <c r="I262" s="1776" t="s">
        <v>853</v>
      </c>
    </row>
    <row r="263" spans="1:9" ht="11.25" customHeight="1">
      <c r="A263" s="1776" t="s">
        <v>2245</v>
      </c>
      <c r="B263" s="1776" t="s">
        <v>16</v>
      </c>
      <c r="C263" s="1776" t="s">
        <v>2747</v>
      </c>
      <c r="D263" s="1776" t="s">
        <v>2748</v>
      </c>
      <c r="E263" s="1776" t="s">
        <v>2749</v>
      </c>
      <c r="F263" s="1776" t="s">
        <v>2279</v>
      </c>
      <c r="G263" s="1776" t="s">
        <v>22</v>
      </c>
      <c r="H263" s="1776" t="s">
        <v>22</v>
      </c>
      <c r="I263" s="1776" t="s">
        <v>853</v>
      </c>
    </row>
    <row r="264" spans="1:9" ht="11.25" customHeight="1">
      <c r="A264" s="1776" t="s">
        <v>2245</v>
      </c>
      <c r="B264" s="1776" t="s">
        <v>16</v>
      </c>
      <c r="C264" s="1776" t="s">
        <v>2750</v>
      </c>
      <c r="D264" s="1776" t="s">
        <v>2751</v>
      </c>
      <c r="E264" s="1776" t="s">
        <v>2752</v>
      </c>
      <c r="F264" s="1776" t="s">
        <v>2327</v>
      </c>
      <c r="G264" s="1776" t="s">
        <v>22</v>
      </c>
      <c r="H264" s="1776" t="s">
        <v>22</v>
      </c>
      <c r="I264" s="1776" t="s">
        <v>853</v>
      </c>
    </row>
    <row r="265" spans="1:9" ht="11.25" customHeight="1">
      <c r="A265" s="1776" t="s">
        <v>2245</v>
      </c>
      <c r="B265" s="1776" t="s">
        <v>16</v>
      </c>
      <c r="C265" s="1776" t="s">
        <v>2620</v>
      </c>
      <c r="D265" s="1776" t="s">
        <v>2621</v>
      </c>
      <c r="E265" s="1776" t="s">
        <v>2622</v>
      </c>
      <c r="F265" s="1776" t="s">
        <v>2327</v>
      </c>
      <c r="G265" s="1776" t="s">
        <v>22</v>
      </c>
      <c r="H265" s="1776" t="s">
        <v>22</v>
      </c>
      <c r="I265" s="1776" t="s">
        <v>853</v>
      </c>
    </row>
    <row r="266" spans="1:9" ht="11.25" customHeight="1">
      <c r="A266" s="1776" t="s">
        <v>2245</v>
      </c>
      <c r="B266" s="1776" t="s">
        <v>16</v>
      </c>
      <c r="C266" s="1776" t="s">
        <v>2623</v>
      </c>
      <c r="D266" s="1776" t="s">
        <v>2624</v>
      </c>
      <c r="E266" s="1776" t="s">
        <v>2350</v>
      </c>
      <c r="F266" s="1776" t="s">
        <v>2625</v>
      </c>
      <c r="G266" s="1776" t="s">
        <v>22</v>
      </c>
      <c r="H266" s="1776" t="s">
        <v>22</v>
      </c>
      <c r="I266" s="1776" t="s">
        <v>853</v>
      </c>
    </row>
    <row r="267" spans="1:9" ht="11.25" customHeight="1">
      <c r="A267" s="1776" t="s">
        <v>2245</v>
      </c>
      <c r="B267" s="1776" t="s">
        <v>16</v>
      </c>
      <c r="C267" s="1776" t="s">
        <v>2753</v>
      </c>
      <c r="D267" s="1776" t="s">
        <v>2754</v>
      </c>
      <c r="E267" s="1776" t="s">
        <v>2755</v>
      </c>
      <c r="F267" s="1776" t="s">
        <v>2411</v>
      </c>
      <c r="G267" s="1776" t="s">
        <v>22</v>
      </c>
      <c r="H267" s="1776" t="s">
        <v>22</v>
      </c>
      <c r="I267" s="1776" t="s">
        <v>853</v>
      </c>
    </row>
    <row r="268" spans="1:9" ht="11.25" customHeight="1">
      <c r="A268" s="1776" t="s">
        <v>2245</v>
      </c>
      <c r="B268" s="1776" t="s">
        <v>16</v>
      </c>
      <c r="C268" s="1776" t="s">
        <v>2756</v>
      </c>
      <c r="D268" s="1776" t="s">
        <v>2757</v>
      </c>
      <c r="E268" s="1776" t="s">
        <v>2758</v>
      </c>
      <c r="F268" s="1776" t="s">
        <v>2327</v>
      </c>
      <c r="G268" s="1776" t="s">
        <v>22</v>
      </c>
      <c r="H268" s="1776" t="s">
        <v>22</v>
      </c>
      <c r="I268" s="1776" t="s">
        <v>853</v>
      </c>
    </row>
    <row r="269" spans="1:9" ht="11.25" customHeight="1">
      <c r="A269" s="1776" t="s">
        <v>2245</v>
      </c>
      <c r="B269" s="1776" t="s">
        <v>16</v>
      </c>
      <c r="C269" s="1776" t="s">
        <v>2759</v>
      </c>
      <c r="D269" s="1776" t="s">
        <v>2760</v>
      </c>
      <c r="E269" s="1776" t="s">
        <v>2761</v>
      </c>
      <c r="F269" s="1776" t="s">
        <v>2454</v>
      </c>
      <c r="G269" s="1776" t="s">
        <v>22</v>
      </c>
      <c r="H269" s="1776" t="s">
        <v>22</v>
      </c>
      <c r="I269" s="1776" t="s">
        <v>853</v>
      </c>
    </row>
    <row r="270" spans="1:9" ht="11.25" customHeight="1">
      <c r="A270" s="1776" t="s">
        <v>2245</v>
      </c>
      <c r="B270" s="1776" t="s">
        <v>16</v>
      </c>
      <c r="C270" s="1776" t="s">
        <v>2629</v>
      </c>
      <c r="D270" s="1776" t="s">
        <v>2630</v>
      </c>
      <c r="E270" s="1776" t="s">
        <v>2631</v>
      </c>
      <c r="F270" s="1776" t="s">
        <v>2323</v>
      </c>
      <c r="G270" s="1776" t="s">
        <v>22</v>
      </c>
      <c r="H270" s="1776" t="s">
        <v>22</v>
      </c>
      <c r="I270" s="1776" t="s">
        <v>853</v>
      </c>
    </row>
    <row r="271" spans="1:9" ht="11.25" customHeight="1">
      <c r="A271" s="1776" t="s">
        <v>2245</v>
      </c>
      <c r="B271" s="1776" t="s">
        <v>16</v>
      </c>
      <c r="C271" s="1776" t="s">
        <v>2632</v>
      </c>
      <c r="D271" s="1776" t="s">
        <v>2633</v>
      </c>
      <c r="E271" s="1776" t="s">
        <v>2634</v>
      </c>
      <c r="F271" s="1776" t="s">
        <v>2635</v>
      </c>
      <c r="G271" s="1776" t="s">
        <v>22</v>
      </c>
      <c r="H271" s="1776" t="s">
        <v>22</v>
      </c>
      <c r="I271" s="1776" t="s">
        <v>853</v>
      </c>
    </row>
    <row r="272" spans="1:9" ht="11.25" customHeight="1">
      <c r="A272" s="1776" t="s">
        <v>2245</v>
      </c>
      <c r="B272" s="1776" t="s">
        <v>16</v>
      </c>
      <c r="C272" s="1776" t="s">
        <v>2640</v>
      </c>
      <c r="D272" s="1776" t="s">
        <v>2641</v>
      </c>
      <c r="E272" s="1776" t="s">
        <v>2350</v>
      </c>
      <c r="F272" s="1776" t="s">
        <v>2642</v>
      </c>
      <c r="G272" s="1776" t="s">
        <v>22</v>
      </c>
      <c r="H272" s="1776" t="s">
        <v>22</v>
      </c>
      <c r="I272" s="1776" t="s">
        <v>853</v>
      </c>
    </row>
    <row r="273" spans="1:9" ht="11.25" customHeight="1">
      <c r="A273" s="1776" t="s">
        <v>2245</v>
      </c>
      <c r="B273" s="1776" t="s">
        <v>16</v>
      </c>
      <c r="C273" s="1776" t="s">
        <v>2762</v>
      </c>
      <c r="D273" s="1776" t="s">
        <v>2763</v>
      </c>
      <c r="E273" s="1776" t="s">
        <v>2764</v>
      </c>
      <c r="F273" s="1776" t="s">
        <v>2323</v>
      </c>
      <c r="G273" s="1776" t="s">
        <v>22</v>
      </c>
      <c r="H273" s="1776" t="s">
        <v>22</v>
      </c>
      <c r="I273" s="1776" t="s">
        <v>906</v>
      </c>
    </row>
    <row r="274" spans="1:9" ht="11.25" customHeight="1">
      <c r="A274" s="1776" t="s">
        <v>2245</v>
      </c>
      <c r="B274" s="1776" t="s">
        <v>16</v>
      </c>
      <c r="C274" s="1776" t="s">
        <v>13</v>
      </c>
      <c r="D274" s="1776" t="s">
        <v>46</v>
      </c>
      <c r="E274" s="1776" t="s">
        <v>49</v>
      </c>
      <c r="F274" s="1776" t="s">
        <v>51</v>
      </c>
      <c r="G274" s="1776" t="s">
        <v>22</v>
      </c>
      <c r="H274" s="1776" t="s">
        <v>22</v>
      </c>
      <c r="I274" s="1776" t="s">
        <v>906</v>
      </c>
    </row>
    <row r="275" spans="1:9" ht="11.25" customHeight="1">
      <c r="A275" s="1776" t="s">
        <v>2245</v>
      </c>
      <c r="B275" s="1776" t="s">
        <v>16</v>
      </c>
      <c r="C275" s="1776" t="s">
        <v>2261</v>
      </c>
      <c r="D275" s="1776" t="s">
        <v>2262</v>
      </c>
      <c r="E275" s="1776" t="s">
        <v>2263</v>
      </c>
      <c r="F275" s="1776" t="s">
        <v>2264</v>
      </c>
      <c r="G275" s="1776" t="s">
        <v>22</v>
      </c>
      <c r="H275" s="1776" t="s">
        <v>22</v>
      </c>
      <c r="I275" s="1776" t="s">
        <v>906</v>
      </c>
    </row>
    <row r="276" spans="1:9" ht="11.25" customHeight="1">
      <c r="A276" s="1776" t="s">
        <v>2245</v>
      </c>
      <c r="B276" s="1776" t="s">
        <v>16</v>
      </c>
      <c r="C276" s="1776" t="s">
        <v>2265</v>
      </c>
      <c r="D276" s="1776" t="s">
        <v>2266</v>
      </c>
      <c r="E276" s="1776" t="s">
        <v>2267</v>
      </c>
      <c r="F276" s="1776" t="s">
        <v>2268</v>
      </c>
      <c r="G276" s="1776" t="s">
        <v>2269</v>
      </c>
      <c r="H276" s="1776" t="s">
        <v>22</v>
      </c>
      <c r="I276" s="1776" t="s">
        <v>906</v>
      </c>
    </row>
    <row r="277" spans="1:9" ht="11.25" customHeight="1">
      <c r="A277" s="1776" t="s">
        <v>2245</v>
      </c>
      <c r="B277" s="1776" t="s">
        <v>16</v>
      </c>
      <c r="C277" s="1776" t="s">
        <v>2270</v>
      </c>
      <c r="D277" s="1776" t="s">
        <v>2266</v>
      </c>
      <c r="E277" s="1776" t="s">
        <v>2267</v>
      </c>
      <c r="F277" s="1776" t="s">
        <v>2271</v>
      </c>
      <c r="G277" s="1776" t="s">
        <v>22</v>
      </c>
      <c r="H277" s="1776" t="s">
        <v>22</v>
      </c>
      <c r="I277" s="1776" t="s">
        <v>906</v>
      </c>
    </row>
    <row r="278" spans="1:9" ht="11.25" customHeight="1">
      <c r="A278" s="1776" t="s">
        <v>2245</v>
      </c>
      <c r="B278" s="1776" t="s">
        <v>16</v>
      </c>
      <c r="C278" s="1776" t="s">
        <v>2276</v>
      </c>
      <c r="D278" s="1776" t="s">
        <v>2277</v>
      </c>
      <c r="E278" s="1776" t="s">
        <v>2278</v>
      </c>
      <c r="F278" s="1776" t="s">
        <v>2279</v>
      </c>
      <c r="G278" s="1776" t="s">
        <v>22</v>
      </c>
      <c r="H278" s="1776" t="s">
        <v>22</v>
      </c>
      <c r="I278" s="1776" t="s">
        <v>906</v>
      </c>
    </row>
    <row r="279" spans="1:9" ht="11.25" customHeight="1">
      <c r="A279" s="1776" t="s">
        <v>2245</v>
      </c>
      <c r="B279" s="1776" t="s">
        <v>16</v>
      </c>
      <c r="C279" s="1776" t="s">
        <v>2650</v>
      </c>
      <c r="D279" s="1776" t="s">
        <v>2651</v>
      </c>
      <c r="E279" s="1776" t="s">
        <v>2652</v>
      </c>
      <c r="F279" s="1776" t="s">
        <v>2275</v>
      </c>
      <c r="G279" s="1776" t="s">
        <v>22</v>
      </c>
      <c r="H279" s="1776" t="s">
        <v>22</v>
      </c>
      <c r="I279" s="1776" t="s">
        <v>906</v>
      </c>
    </row>
    <row r="280" spans="1:9" ht="11.25" customHeight="1">
      <c r="A280" s="1776" t="s">
        <v>2245</v>
      </c>
      <c r="B280" s="1776" t="s">
        <v>16</v>
      </c>
      <c r="C280" s="1776" t="s">
        <v>2295</v>
      </c>
      <c r="D280" s="1776" t="s">
        <v>2296</v>
      </c>
      <c r="E280" s="1776" t="s">
        <v>2297</v>
      </c>
      <c r="F280" s="1776" t="s">
        <v>2298</v>
      </c>
      <c r="G280" s="1776" t="s">
        <v>22</v>
      </c>
      <c r="H280" s="1776" t="s">
        <v>22</v>
      </c>
      <c r="I280" s="1776" t="s">
        <v>906</v>
      </c>
    </row>
    <row r="281" spans="1:9" ht="11.25" customHeight="1">
      <c r="A281" s="1776" t="s">
        <v>2245</v>
      </c>
      <c r="B281" s="1776" t="s">
        <v>16</v>
      </c>
      <c r="C281" s="1776" t="s">
        <v>2302</v>
      </c>
      <c r="D281" s="1776" t="s">
        <v>2303</v>
      </c>
      <c r="E281" s="1776" t="s">
        <v>2304</v>
      </c>
      <c r="F281" s="1776" t="s">
        <v>2264</v>
      </c>
      <c r="G281" s="1776" t="s">
        <v>22</v>
      </c>
      <c r="H281" s="1776" t="s">
        <v>22</v>
      </c>
      <c r="I281" s="1776" t="s">
        <v>906</v>
      </c>
    </row>
    <row r="282" spans="1:9" ht="11.25" customHeight="1">
      <c r="A282" s="1776" t="s">
        <v>2245</v>
      </c>
      <c r="B282" s="1776" t="s">
        <v>16</v>
      </c>
      <c r="C282" s="1776" t="s">
        <v>2656</v>
      </c>
      <c r="D282" s="1776" t="s">
        <v>2657</v>
      </c>
      <c r="E282" s="1776" t="s">
        <v>2658</v>
      </c>
      <c r="F282" s="1776" t="s">
        <v>2323</v>
      </c>
      <c r="G282" s="1776" t="s">
        <v>22</v>
      </c>
      <c r="H282" s="1776" t="s">
        <v>22</v>
      </c>
      <c r="I282" s="1776" t="s">
        <v>906</v>
      </c>
    </row>
    <row r="283" spans="1:9" ht="11.25" customHeight="1">
      <c r="A283" s="1776" t="s">
        <v>2245</v>
      </c>
      <c r="B283" s="1776" t="s">
        <v>16</v>
      </c>
      <c r="C283" s="1776" t="s">
        <v>2305</v>
      </c>
      <c r="D283" s="1776" t="s">
        <v>2306</v>
      </c>
      <c r="E283" s="1776" t="s">
        <v>2307</v>
      </c>
      <c r="F283" s="1776" t="s">
        <v>2308</v>
      </c>
      <c r="G283" s="1776" t="s">
        <v>2309</v>
      </c>
      <c r="H283" s="1776" t="s">
        <v>22</v>
      </c>
      <c r="I283" s="1776" t="s">
        <v>906</v>
      </c>
    </row>
    <row r="284" spans="1:9" ht="11.25" customHeight="1">
      <c r="A284" s="1776" t="s">
        <v>2245</v>
      </c>
      <c r="B284" s="1776" t="s">
        <v>16</v>
      </c>
      <c r="C284" s="1776" t="s">
        <v>2310</v>
      </c>
      <c r="D284" s="1776" t="s">
        <v>2311</v>
      </c>
      <c r="E284" s="1776" t="s">
        <v>2312</v>
      </c>
      <c r="F284" s="1776" t="s">
        <v>2313</v>
      </c>
      <c r="G284" s="1776" t="s">
        <v>22</v>
      </c>
      <c r="H284" s="1776" t="s">
        <v>22</v>
      </c>
      <c r="I284" s="1776" t="s">
        <v>906</v>
      </c>
    </row>
    <row r="285" spans="1:9" ht="11.25" customHeight="1">
      <c r="A285" s="1776" t="s">
        <v>2245</v>
      </c>
      <c r="B285" s="1776" t="s">
        <v>16</v>
      </c>
      <c r="C285" s="1776" t="s">
        <v>2765</v>
      </c>
      <c r="D285" s="1776" t="s">
        <v>2766</v>
      </c>
      <c r="E285" s="1776" t="s">
        <v>2767</v>
      </c>
      <c r="F285" s="1776" t="s">
        <v>2323</v>
      </c>
      <c r="G285" s="1776" t="s">
        <v>22</v>
      </c>
      <c r="H285" s="1776" t="s">
        <v>22</v>
      </c>
      <c r="I285" s="1776" t="s">
        <v>906</v>
      </c>
    </row>
    <row r="286" spans="1:9" ht="11.25" customHeight="1">
      <c r="A286" s="1776" t="s">
        <v>2245</v>
      </c>
      <c r="B286" s="1776" t="s">
        <v>16</v>
      </c>
      <c r="C286" s="1776" t="s">
        <v>2331</v>
      </c>
      <c r="D286" s="1776" t="s">
        <v>2332</v>
      </c>
      <c r="E286" s="1776" t="s">
        <v>2333</v>
      </c>
      <c r="F286" s="1776" t="s">
        <v>2334</v>
      </c>
      <c r="G286" s="1776" t="s">
        <v>22</v>
      </c>
      <c r="H286" s="1776" t="s">
        <v>22</v>
      </c>
      <c r="I286" s="1776" t="s">
        <v>906</v>
      </c>
    </row>
    <row r="287" spans="1:9" ht="11.25" customHeight="1">
      <c r="A287" s="1776" t="s">
        <v>2245</v>
      </c>
      <c r="B287" s="1776" t="s">
        <v>16</v>
      </c>
      <c r="C287" s="1776" t="s">
        <v>2335</v>
      </c>
      <c r="D287" s="1776" t="s">
        <v>2336</v>
      </c>
      <c r="E287" s="1776" t="s">
        <v>2337</v>
      </c>
      <c r="F287" s="1776" t="s">
        <v>2338</v>
      </c>
      <c r="G287" s="1776" t="s">
        <v>22</v>
      </c>
      <c r="H287" s="1776" t="s">
        <v>22</v>
      </c>
      <c r="I287" s="1776" t="s">
        <v>906</v>
      </c>
    </row>
    <row r="288" spans="1:9" ht="11.25" customHeight="1">
      <c r="A288" s="1776" t="s">
        <v>2245</v>
      </c>
      <c r="B288" s="1776" t="s">
        <v>16</v>
      </c>
      <c r="C288" s="1776" t="s">
        <v>2342</v>
      </c>
      <c r="D288" s="1776" t="s">
        <v>2343</v>
      </c>
      <c r="E288" s="1776" t="s">
        <v>2344</v>
      </c>
      <c r="F288" s="1776" t="s">
        <v>2279</v>
      </c>
      <c r="G288" s="1776" t="s">
        <v>22</v>
      </c>
      <c r="H288" s="1776" t="s">
        <v>22</v>
      </c>
      <c r="I288" s="1776" t="s">
        <v>906</v>
      </c>
    </row>
    <row r="289" spans="1:9" ht="11.25" customHeight="1">
      <c r="A289" s="1776" t="s">
        <v>2245</v>
      </c>
      <c r="B289" s="1776" t="s">
        <v>16</v>
      </c>
      <c r="C289" s="1776" t="s">
        <v>2345</v>
      </c>
      <c r="D289" s="1776" t="s">
        <v>2346</v>
      </c>
      <c r="E289" s="1776" t="s">
        <v>2347</v>
      </c>
      <c r="F289" s="1776" t="s">
        <v>2279</v>
      </c>
      <c r="G289" s="1776" t="s">
        <v>22</v>
      </c>
      <c r="H289" s="1776" t="s">
        <v>22</v>
      </c>
      <c r="I289" s="1776" t="s">
        <v>906</v>
      </c>
    </row>
    <row r="290" spans="1:9" ht="11.25" customHeight="1">
      <c r="A290" s="1776" t="s">
        <v>2245</v>
      </c>
      <c r="B290" s="1776" t="s">
        <v>16</v>
      </c>
      <c r="C290" s="1776" t="s">
        <v>2662</v>
      </c>
      <c r="D290" s="1776" t="s">
        <v>2663</v>
      </c>
      <c r="E290" s="1776" t="s">
        <v>2664</v>
      </c>
      <c r="F290" s="1776" t="s">
        <v>2275</v>
      </c>
      <c r="G290" s="1776" t="s">
        <v>22</v>
      </c>
      <c r="H290" s="1776" t="s">
        <v>22</v>
      </c>
      <c r="I290" s="1776" t="s">
        <v>906</v>
      </c>
    </row>
    <row r="291" spans="1:9" ht="11.25" customHeight="1">
      <c r="A291" s="1776" t="s">
        <v>2245</v>
      </c>
      <c r="B291" s="1776" t="s">
        <v>16</v>
      </c>
      <c r="C291" s="1776" t="s">
        <v>2348</v>
      </c>
      <c r="D291" s="1776" t="s">
        <v>2349</v>
      </c>
      <c r="E291" s="1776" t="s">
        <v>2350</v>
      </c>
      <c r="F291" s="1776" t="s">
        <v>2351</v>
      </c>
      <c r="G291" s="1776" t="s">
        <v>22</v>
      </c>
      <c r="H291" s="1776" t="s">
        <v>22</v>
      </c>
      <c r="I291" s="1776" t="s">
        <v>906</v>
      </c>
    </row>
    <row r="292" spans="1:9" ht="11.25" customHeight="1">
      <c r="A292" s="1776" t="s">
        <v>2245</v>
      </c>
      <c r="B292" s="1776" t="s">
        <v>16</v>
      </c>
      <c r="C292" s="1776" t="s">
        <v>2768</v>
      </c>
      <c r="D292" s="1776" t="s">
        <v>2769</v>
      </c>
      <c r="E292" s="1776" t="s">
        <v>2770</v>
      </c>
      <c r="F292" s="1776" t="s">
        <v>2428</v>
      </c>
      <c r="G292" s="1776" t="s">
        <v>22</v>
      </c>
      <c r="H292" s="1776" t="s">
        <v>22</v>
      </c>
      <c r="I292" s="1776" t="s">
        <v>906</v>
      </c>
    </row>
    <row r="293" spans="1:9" ht="11.25" customHeight="1">
      <c r="A293" s="1776" t="s">
        <v>2245</v>
      </c>
      <c r="B293" s="1776" t="s">
        <v>16</v>
      </c>
      <c r="C293" s="1776" t="s">
        <v>2665</v>
      </c>
      <c r="D293" s="1776" t="s">
        <v>2666</v>
      </c>
      <c r="E293" s="1776" t="s">
        <v>2667</v>
      </c>
      <c r="F293" s="1776" t="s">
        <v>2279</v>
      </c>
      <c r="G293" s="1776" t="s">
        <v>22</v>
      </c>
      <c r="H293" s="1776" t="s">
        <v>22</v>
      </c>
      <c r="I293" s="1776" t="s">
        <v>906</v>
      </c>
    </row>
    <row r="294" spans="1:9" ht="11.25" customHeight="1">
      <c r="A294" s="1776" t="s">
        <v>2245</v>
      </c>
      <c r="B294" s="1776" t="s">
        <v>16</v>
      </c>
      <c r="C294" s="1776" t="s">
        <v>2364</v>
      </c>
      <c r="D294" s="1776" t="s">
        <v>2365</v>
      </c>
      <c r="E294" s="1776" t="s">
        <v>2366</v>
      </c>
      <c r="F294" s="1776" t="s">
        <v>2367</v>
      </c>
      <c r="G294" s="1776" t="s">
        <v>22</v>
      </c>
      <c r="H294" s="1776" t="s">
        <v>22</v>
      </c>
      <c r="I294" s="1776" t="s">
        <v>906</v>
      </c>
    </row>
    <row r="295" spans="1:9" ht="11.25" customHeight="1">
      <c r="A295" s="1776" t="s">
        <v>2245</v>
      </c>
      <c r="B295" s="1776" t="s">
        <v>16</v>
      </c>
      <c r="C295" s="1776" t="s">
        <v>2771</v>
      </c>
      <c r="D295" s="1776" t="s">
        <v>2772</v>
      </c>
      <c r="E295" s="1776" t="s">
        <v>2773</v>
      </c>
      <c r="F295" s="1776" t="s">
        <v>2367</v>
      </c>
      <c r="G295" s="1776" t="s">
        <v>22</v>
      </c>
      <c r="H295" s="1776" t="s">
        <v>22</v>
      </c>
      <c r="I295" s="1776" t="s">
        <v>906</v>
      </c>
    </row>
    <row r="296" spans="1:9" ht="11.25" customHeight="1">
      <c r="A296" s="1776" t="s">
        <v>2245</v>
      </c>
      <c r="B296" s="1776" t="s">
        <v>16</v>
      </c>
      <c r="C296" s="1776" t="s">
        <v>2668</v>
      </c>
      <c r="D296" s="1776" t="s">
        <v>2669</v>
      </c>
      <c r="E296" s="1776" t="s">
        <v>2670</v>
      </c>
      <c r="F296" s="1776" t="s">
        <v>2327</v>
      </c>
      <c r="G296" s="1776" t="s">
        <v>22</v>
      </c>
      <c r="H296" s="1776" t="s">
        <v>22</v>
      </c>
      <c r="I296" s="1776" t="s">
        <v>906</v>
      </c>
    </row>
    <row r="297" spans="1:9" ht="11.25" customHeight="1">
      <c r="A297" s="1776" t="s">
        <v>2245</v>
      </c>
      <c r="B297" s="1776" t="s">
        <v>16</v>
      </c>
      <c r="C297" s="1776" t="s">
        <v>2671</v>
      </c>
      <c r="D297" s="1776" t="s">
        <v>2672</v>
      </c>
      <c r="E297" s="1776" t="s">
        <v>2673</v>
      </c>
      <c r="F297" s="1776" t="s">
        <v>2367</v>
      </c>
      <c r="G297" s="1776" t="s">
        <v>22</v>
      </c>
      <c r="H297" s="1776" t="s">
        <v>22</v>
      </c>
      <c r="I297" s="1776" t="s">
        <v>906</v>
      </c>
    </row>
    <row r="298" spans="1:9" ht="11.25" customHeight="1">
      <c r="A298" s="1776" t="s">
        <v>2245</v>
      </c>
      <c r="B298" s="1776" t="s">
        <v>16</v>
      </c>
      <c r="C298" s="1776" t="s">
        <v>2674</v>
      </c>
      <c r="D298" s="1776" t="s">
        <v>2675</v>
      </c>
      <c r="E298" s="1776" t="s">
        <v>2676</v>
      </c>
      <c r="F298" s="1776" t="s">
        <v>2367</v>
      </c>
      <c r="G298" s="1776" t="s">
        <v>22</v>
      </c>
      <c r="H298" s="1776" t="s">
        <v>22</v>
      </c>
      <c r="I298" s="1776" t="s">
        <v>906</v>
      </c>
    </row>
    <row r="299" spans="1:9" ht="11.25" customHeight="1">
      <c r="A299" s="1776" t="s">
        <v>2245</v>
      </c>
      <c r="B299" s="1776" t="s">
        <v>16</v>
      </c>
      <c r="C299" s="1776" t="s">
        <v>2680</v>
      </c>
      <c r="D299" s="1776" t="s">
        <v>2681</v>
      </c>
      <c r="E299" s="1776" t="s">
        <v>2682</v>
      </c>
      <c r="F299" s="1776" t="s">
        <v>2327</v>
      </c>
      <c r="G299" s="1776" t="s">
        <v>22</v>
      </c>
      <c r="H299" s="1776" t="s">
        <v>2683</v>
      </c>
      <c r="I299" s="1776" t="s">
        <v>906</v>
      </c>
    </row>
    <row r="300" spans="1:9" ht="11.25" customHeight="1">
      <c r="A300" s="1776" t="s">
        <v>2245</v>
      </c>
      <c r="B300" s="1776" t="s">
        <v>16</v>
      </c>
      <c r="C300" s="1776" t="s">
        <v>2774</v>
      </c>
      <c r="D300" s="1776" t="s">
        <v>2775</v>
      </c>
      <c r="E300" s="1776" t="s">
        <v>2776</v>
      </c>
      <c r="F300" s="1776" t="s">
        <v>2327</v>
      </c>
      <c r="G300" s="1776" t="s">
        <v>22</v>
      </c>
      <c r="H300" s="1776" t="s">
        <v>22</v>
      </c>
      <c r="I300" s="1776" t="s">
        <v>906</v>
      </c>
    </row>
    <row r="301" spans="1:9" ht="11.25" customHeight="1">
      <c r="A301" s="1776" t="s">
        <v>2245</v>
      </c>
      <c r="B301" s="1776" t="s">
        <v>16</v>
      </c>
      <c r="C301" s="1776" t="s">
        <v>2777</v>
      </c>
      <c r="D301" s="1776" t="s">
        <v>2778</v>
      </c>
      <c r="E301" s="1776" t="s">
        <v>2779</v>
      </c>
      <c r="F301" s="1776" t="s">
        <v>2367</v>
      </c>
      <c r="G301" s="1776" t="s">
        <v>22</v>
      </c>
      <c r="H301" s="1776" t="s">
        <v>22</v>
      </c>
      <c r="I301" s="1776" t="s">
        <v>906</v>
      </c>
    </row>
    <row r="302" spans="1:9" ht="11.25" customHeight="1">
      <c r="A302" s="1776" t="s">
        <v>2245</v>
      </c>
      <c r="B302" s="1776" t="s">
        <v>16</v>
      </c>
      <c r="C302" s="1776" t="s">
        <v>2684</v>
      </c>
      <c r="D302" s="1776" t="s">
        <v>2685</v>
      </c>
      <c r="E302" s="1776" t="s">
        <v>2686</v>
      </c>
      <c r="F302" s="1776" t="s">
        <v>2367</v>
      </c>
      <c r="G302" s="1776" t="s">
        <v>22</v>
      </c>
      <c r="H302" s="1776" t="s">
        <v>22</v>
      </c>
      <c r="I302" s="1776" t="s">
        <v>906</v>
      </c>
    </row>
    <row r="303" spans="1:9" ht="11.25" customHeight="1">
      <c r="A303" s="1776" t="s">
        <v>2245</v>
      </c>
      <c r="B303" s="1776" t="s">
        <v>16</v>
      </c>
      <c r="C303" s="1776" t="s">
        <v>22</v>
      </c>
      <c r="D303" s="1776" t="s">
        <v>2368</v>
      </c>
      <c r="E303" s="1776" t="s">
        <v>2369</v>
      </c>
      <c r="F303" s="1776" t="s">
        <v>2275</v>
      </c>
      <c r="G303" s="1776" t="s">
        <v>22</v>
      </c>
      <c r="H303" s="1776" t="s">
        <v>22</v>
      </c>
      <c r="I303" s="1776" t="s">
        <v>906</v>
      </c>
    </row>
    <row r="304" spans="1:9" ht="11.25" customHeight="1">
      <c r="A304" s="1776" t="s">
        <v>2245</v>
      </c>
      <c r="B304" s="1776" t="s">
        <v>16</v>
      </c>
      <c r="C304" s="1776" t="s">
        <v>2687</v>
      </c>
      <c r="D304" s="1776" t="s">
        <v>2688</v>
      </c>
      <c r="E304" s="1776" t="s">
        <v>2689</v>
      </c>
      <c r="F304" s="1776" t="s">
        <v>2264</v>
      </c>
      <c r="G304" s="1776" t="s">
        <v>22</v>
      </c>
      <c r="H304" s="1776" t="s">
        <v>22</v>
      </c>
      <c r="I304" s="1776" t="s">
        <v>906</v>
      </c>
    </row>
    <row r="305" spans="1:9" ht="11.25" customHeight="1">
      <c r="A305" s="1776" t="s">
        <v>2245</v>
      </c>
      <c r="B305" s="1776" t="s">
        <v>16</v>
      </c>
      <c r="C305" s="1776" t="s">
        <v>2780</v>
      </c>
      <c r="D305" s="1776" t="s">
        <v>2781</v>
      </c>
      <c r="E305" s="1776" t="s">
        <v>2782</v>
      </c>
      <c r="F305" s="1776" t="s">
        <v>2489</v>
      </c>
      <c r="G305" s="1776" t="s">
        <v>22</v>
      </c>
      <c r="H305" s="1776" t="s">
        <v>22</v>
      </c>
      <c r="I305" s="1776" t="s">
        <v>906</v>
      </c>
    </row>
    <row r="306" spans="1:9" ht="11.25" customHeight="1">
      <c r="A306" s="1776" t="s">
        <v>2245</v>
      </c>
      <c r="B306" s="1776" t="s">
        <v>16</v>
      </c>
      <c r="C306" s="1776" t="s">
        <v>2378</v>
      </c>
      <c r="D306" s="1776" t="s">
        <v>2379</v>
      </c>
      <c r="E306" s="1776" t="s">
        <v>2380</v>
      </c>
      <c r="F306" s="1776" t="s">
        <v>2338</v>
      </c>
      <c r="G306" s="1776" t="s">
        <v>22</v>
      </c>
      <c r="H306" s="1776" t="s">
        <v>22</v>
      </c>
      <c r="I306" s="1776" t="s">
        <v>906</v>
      </c>
    </row>
    <row r="307" spans="1:9" ht="11.25" customHeight="1">
      <c r="A307" s="1776" t="s">
        <v>2245</v>
      </c>
      <c r="B307" s="1776" t="s">
        <v>16</v>
      </c>
      <c r="C307" s="1776" t="s">
        <v>2690</v>
      </c>
      <c r="D307" s="1776" t="s">
        <v>2691</v>
      </c>
      <c r="E307" s="1776" t="s">
        <v>2692</v>
      </c>
      <c r="F307" s="1776" t="s">
        <v>2279</v>
      </c>
      <c r="G307" s="1776" t="s">
        <v>22</v>
      </c>
      <c r="H307" s="1776" t="s">
        <v>22</v>
      </c>
      <c r="I307" s="1776" t="s">
        <v>906</v>
      </c>
    </row>
    <row r="308" spans="1:9" ht="11.25" customHeight="1">
      <c r="A308" s="1776" t="s">
        <v>2245</v>
      </c>
      <c r="B308" s="1776" t="s">
        <v>16</v>
      </c>
      <c r="C308" s="1776" t="s">
        <v>2385</v>
      </c>
      <c r="D308" s="1776" t="s">
        <v>2386</v>
      </c>
      <c r="E308" s="1776" t="s">
        <v>2387</v>
      </c>
      <c r="F308" s="1776" t="s">
        <v>51</v>
      </c>
      <c r="G308" s="1776" t="s">
        <v>22</v>
      </c>
      <c r="H308" s="1776" t="s">
        <v>22</v>
      </c>
      <c r="I308" s="1776" t="s">
        <v>906</v>
      </c>
    </row>
    <row r="309" spans="1:9" ht="11.25" customHeight="1">
      <c r="A309" s="1776" t="s">
        <v>2245</v>
      </c>
      <c r="B309" s="1776" t="s">
        <v>16</v>
      </c>
      <c r="C309" s="1776" t="s">
        <v>2693</v>
      </c>
      <c r="D309" s="1776" t="s">
        <v>2694</v>
      </c>
      <c r="E309" s="1776" t="s">
        <v>2695</v>
      </c>
      <c r="F309" s="1776" t="s">
        <v>2359</v>
      </c>
      <c r="G309" s="1776" t="s">
        <v>2696</v>
      </c>
      <c r="H309" s="1776" t="s">
        <v>22</v>
      </c>
      <c r="I309" s="1776" t="s">
        <v>906</v>
      </c>
    </row>
    <row r="310" spans="1:9" ht="11.25" customHeight="1">
      <c r="A310" s="1776" t="s">
        <v>2245</v>
      </c>
      <c r="B310" s="1776" t="s">
        <v>16</v>
      </c>
      <c r="C310" s="1776" t="s">
        <v>2400</v>
      </c>
      <c r="D310" s="1776" t="s">
        <v>2401</v>
      </c>
      <c r="E310" s="1776" t="s">
        <v>2402</v>
      </c>
      <c r="F310" s="1776" t="s">
        <v>2403</v>
      </c>
      <c r="G310" s="1776" t="s">
        <v>22</v>
      </c>
      <c r="H310" s="1776" t="s">
        <v>22</v>
      </c>
      <c r="I310" s="1776" t="s">
        <v>906</v>
      </c>
    </row>
    <row r="311" spans="1:9" ht="11.25" customHeight="1">
      <c r="A311" s="1776" t="s">
        <v>2245</v>
      </c>
      <c r="B311" s="1776" t="s">
        <v>16</v>
      </c>
      <c r="C311" s="1776" t="s">
        <v>2404</v>
      </c>
      <c r="D311" s="1776" t="s">
        <v>2405</v>
      </c>
      <c r="E311" s="1776" t="s">
        <v>2406</v>
      </c>
      <c r="F311" s="1776" t="s">
        <v>2407</v>
      </c>
      <c r="G311" s="1776" t="s">
        <v>22</v>
      </c>
      <c r="H311" s="1776" t="s">
        <v>22</v>
      </c>
      <c r="I311" s="1776" t="s">
        <v>906</v>
      </c>
    </row>
    <row r="312" spans="1:9" ht="11.25" customHeight="1">
      <c r="A312" s="1776" t="s">
        <v>2245</v>
      </c>
      <c r="B312" s="1776" t="s">
        <v>16</v>
      </c>
      <c r="C312" s="1776" t="s">
        <v>2412</v>
      </c>
      <c r="D312" s="1776" t="s">
        <v>2413</v>
      </c>
      <c r="E312" s="1776" t="s">
        <v>2414</v>
      </c>
      <c r="F312" s="1776" t="s">
        <v>2279</v>
      </c>
      <c r="G312" s="1776" t="s">
        <v>22</v>
      </c>
      <c r="H312" s="1776" t="s">
        <v>22</v>
      </c>
      <c r="I312" s="1776" t="s">
        <v>906</v>
      </c>
    </row>
    <row r="313" spans="1:9" ht="11.25" customHeight="1">
      <c r="A313" s="1776" t="s">
        <v>2245</v>
      </c>
      <c r="B313" s="1776" t="s">
        <v>16</v>
      </c>
      <c r="C313" s="1776" t="s">
        <v>2425</v>
      </c>
      <c r="D313" s="1776" t="s">
        <v>2426</v>
      </c>
      <c r="E313" s="1776" t="s">
        <v>2427</v>
      </c>
      <c r="F313" s="1776" t="s">
        <v>2428</v>
      </c>
      <c r="G313" s="1776" t="s">
        <v>22</v>
      </c>
      <c r="H313" s="1776" t="s">
        <v>22</v>
      </c>
      <c r="I313" s="1776" t="s">
        <v>906</v>
      </c>
    </row>
    <row r="314" spans="1:9" ht="11.25" customHeight="1">
      <c r="A314" s="1776" t="s">
        <v>2245</v>
      </c>
      <c r="B314" s="1776" t="s">
        <v>16</v>
      </c>
      <c r="C314" s="1776" t="s">
        <v>2435</v>
      </c>
      <c r="D314" s="1776" t="s">
        <v>2436</v>
      </c>
      <c r="E314" s="1776" t="s">
        <v>2437</v>
      </c>
      <c r="F314" s="1776" t="s">
        <v>2249</v>
      </c>
      <c r="G314" s="1776" t="s">
        <v>22</v>
      </c>
      <c r="H314" s="1776" t="s">
        <v>22</v>
      </c>
      <c r="I314" s="1776" t="s">
        <v>906</v>
      </c>
    </row>
    <row r="315" spans="1:9" ht="11.25" customHeight="1">
      <c r="A315" s="1776" t="s">
        <v>2245</v>
      </c>
      <c r="B315" s="1776" t="s">
        <v>16</v>
      </c>
      <c r="C315" s="1776" t="s">
        <v>2438</v>
      </c>
      <c r="D315" s="1776" t="s">
        <v>2439</v>
      </c>
      <c r="E315" s="1776" t="s">
        <v>2369</v>
      </c>
      <c r="F315" s="1776" t="s">
        <v>2275</v>
      </c>
      <c r="G315" s="1776" t="s">
        <v>2440</v>
      </c>
      <c r="H315" s="1776" t="s">
        <v>22</v>
      </c>
      <c r="I315" s="1776" t="s">
        <v>906</v>
      </c>
    </row>
    <row r="316" spans="1:9" ht="11.25" customHeight="1">
      <c r="A316" s="1776" t="s">
        <v>2245</v>
      </c>
      <c r="B316" s="1776" t="s">
        <v>16</v>
      </c>
      <c r="C316" s="1776" t="s">
        <v>2441</v>
      </c>
      <c r="D316" s="1776" t="s">
        <v>2442</v>
      </c>
      <c r="E316" s="1776" t="s">
        <v>2443</v>
      </c>
      <c r="F316" s="1776" t="s">
        <v>2444</v>
      </c>
      <c r="G316" s="1776" t="s">
        <v>22</v>
      </c>
      <c r="H316" s="1776" t="s">
        <v>22</v>
      </c>
      <c r="I316" s="1776" t="s">
        <v>906</v>
      </c>
    </row>
    <row r="317" spans="1:9" ht="11.25" customHeight="1">
      <c r="A317" s="1776" t="s">
        <v>2245</v>
      </c>
      <c r="B317" s="1776" t="s">
        <v>16</v>
      </c>
      <c r="C317" s="1776" t="s">
        <v>2445</v>
      </c>
      <c r="D317" s="1776" t="s">
        <v>2446</v>
      </c>
      <c r="E317" s="1776" t="s">
        <v>2447</v>
      </c>
      <c r="F317" s="1776" t="s">
        <v>2264</v>
      </c>
      <c r="G317" s="1776" t="s">
        <v>22</v>
      </c>
      <c r="H317" s="1776" t="s">
        <v>22</v>
      </c>
      <c r="I317" s="1776" t="s">
        <v>906</v>
      </c>
    </row>
    <row r="318" spans="1:9" ht="11.25" customHeight="1">
      <c r="A318" s="1776" t="s">
        <v>2245</v>
      </c>
      <c r="B318" s="1776" t="s">
        <v>16</v>
      </c>
      <c r="C318" s="1776" t="s">
        <v>2697</v>
      </c>
      <c r="D318" s="1776" t="s">
        <v>2698</v>
      </c>
      <c r="E318" s="1776" t="s">
        <v>2699</v>
      </c>
      <c r="F318" s="1776" t="s">
        <v>2359</v>
      </c>
      <c r="G318" s="1776" t="s">
        <v>22</v>
      </c>
      <c r="H318" s="1776" t="s">
        <v>22</v>
      </c>
      <c r="I318" s="1776" t="s">
        <v>906</v>
      </c>
    </row>
    <row r="319" spans="1:9" ht="11.25" customHeight="1">
      <c r="A319" s="1776" t="s">
        <v>2245</v>
      </c>
      <c r="B319" s="1776" t="s">
        <v>16</v>
      </c>
      <c r="C319" s="1776" t="s">
        <v>2700</v>
      </c>
      <c r="D319" s="1776" t="s">
        <v>2701</v>
      </c>
      <c r="E319" s="1776" t="s">
        <v>2702</v>
      </c>
      <c r="F319" s="1776" t="s">
        <v>2428</v>
      </c>
      <c r="G319" s="1776" t="s">
        <v>22</v>
      </c>
      <c r="H319" s="1776" t="s">
        <v>22</v>
      </c>
      <c r="I319" s="1776" t="s">
        <v>906</v>
      </c>
    </row>
    <row r="320" spans="1:9" ht="11.25" customHeight="1">
      <c r="A320" s="1776" t="s">
        <v>2245</v>
      </c>
      <c r="B320" s="1776" t="s">
        <v>16</v>
      </c>
      <c r="C320" s="1776" t="s">
        <v>2706</v>
      </c>
      <c r="D320" s="1776" t="s">
        <v>2707</v>
      </c>
      <c r="E320" s="1776" t="s">
        <v>2708</v>
      </c>
      <c r="F320" s="1776" t="s">
        <v>2275</v>
      </c>
      <c r="G320" s="1776" t="s">
        <v>22</v>
      </c>
      <c r="H320" s="1776" t="s">
        <v>22</v>
      </c>
      <c r="I320" s="1776" t="s">
        <v>906</v>
      </c>
    </row>
    <row r="321" spans="1:9" ht="11.25" customHeight="1">
      <c r="A321" s="1776" t="s">
        <v>2245</v>
      </c>
      <c r="B321" s="1776" t="s">
        <v>16</v>
      </c>
      <c r="C321" s="1776" t="s">
        <v>2709</v>
      </c>
      <c r="D321" s="1776" t="s">
        <v>2710</v>
      </c>
      <c r="E321" s="1776" t="s">
        <v>2711</v>
      </c>
      <c r="F321" s="1776" t="s">
        <v>2260</v>
      </c>
      <c r="G321" s="1776" t="s">
        <v>22</v>
      </c>
      <c r="H321" s="1776" t="s">
        <v>22</v>
      </c>
      <c r="I321" s="1776" t="s">
        <v>906</v>
      </c>
    </row>
    <row r="322" spans="1:9" ht="11.25" customHeight="1">
      <c r="A322" s="1776" t="s">
        <v>2245</v>
      </c>
      <c r="B322" s="1776" t="s">
        <v>16</v>
      </c>
      <c r="C322" s="1776" t="s">
        <v>2712</v>
      </c>
      <c r="D322" s="1776" t="s">
        <v>2713</v>
      </c>
      <c r="E322" s="1776" t="s">
        <v>2714</v>
      </c>
      <c r="F322" s="1776" t="s">
        <v>51</v>
      </c>
      <c r="G322" s="1776" t="s">
        <v>22</v>
      </c>
      <c r="H322" s="1776" t="s">
        <v>22</v>
      </c>
      <c r="I322" s="1776" t="s">
        <v>906</v>
      </c>
    </row>
    <row r="323" spans="1:9" ht="11.25" customHeight="1">
      <c r="A323" s="1776" t="s">
        <v>2245</v>
      </c>
      <c r="B323" s="1776" t="s">
        <v>16</v>
      </c>
      <c r="C323" s="1776" t="s">
        <v>2715</v>
      </c>
      <c r="D323" s="1776" t="s">
        <v>2716</v>
      </c>
      <c r="E323" s="1776" t="s">
        <v>2717</v>
      </c>
      <c r="F323" s="1776" t="s">
        <v>2625</v>
      </c>
      <c r="G323" s="1776" t="s">
        <v>22</v>
      </c>
      <c r="H323" s="1776" t="s">
        <v>22</v>
      </c>
      <c r="I323" s="1776" t="s">
        <v>906</v>
      </c>
    </row>
    <row r="324" spans="1:9" ht="11.25" customHeight="1">
      <c r="A324" s="1776" t="s">
        <v>2245</v>
      </c>
      <c r="B324" s="1776" t="s">
        <v>16</v>
      </c>
      <c r="C324" s="1776" t="s">
        <v>2718</v>
      </c>
      <c r="D324" s="1776" t="s">
        <v>2719</v>
      </c>
      <c r="E324" s="1776" t="s">
        <v>2720</v>
      </c>
      <c r="F324" s="1776" t="s">
        <v>2275</v>
      </c>
      <c r="G324" s="1776" t="s">
        <v>22</v>
      </c>
      <c r="H324" s="1776" t="s">
        <v>22</v>
      </c>
      <c r="I324" s="1776" t="s">
        <v>906</v>
      </c>
    </row>
    <row r="325" spans="1:9" ht="11.25" customHeight="1">
      <c r="A325" s="1776" t="s">
        <v>2245</v>
      </c>
      <c r="B325" s="1776" t="s">
        <v>16</v>
      </c>
      <c r="C325" s="1776" t="s">
        <v>2721</v>
      </c>
      <c r="D325" s="1776" t="s">
        <v>2722</v>
      </c>
      <c r="E325" s="1776" t="s">
        <v>2723</v>
      </c>
      <c r="F325" s="1776" t="s">
        <v>2724</v>
      </c>
      <c r="G325" s="1776" t="s">
        <v>22</v>
      </c>
      <c r="H325" s="1776" t="s">
        <v>22</v>
      </c>
      <c r="I325" s="1776" t="s">
        <v>906</v>
      </c>
    </row>
    <row r="326" spans="1:9" ht="11.25" customHeight="1">
      <c r="A326" s="1776" t="s">
        <v>2245</v>
      </c>
      <c r="B326" s="1776" t="s">
        <v>16</v>
      </c>
      <c r="C326" s="1776" t="s">
        <v>2725</v>
      </c>
      <c r="D326" s="1776" t="s">
        <v>2726</v>
      </c>
      <c r="E326" s="1776" t="s">
        <v>2727</v>
      </c>
      <c r="F326" s="1776" t="s">
        <v>51</v>
      </c>
      <c r="G326" s="1776" t="s">
        <v>22</v>
      </c>
      <c r="H326" s="1776" t="s">
        <v>22</v>
      </c>
      <c r="I326" s="1776" t="s">
        <v>906</v>
      </c>
    </row>
    <row r="327" spans="1:9" ht="11.25" customHeight="1">
      <c r="A327" s="1776" t="s">
        <v>2245</v>
      </c>
      <c r="B327" s="1776" t="s">
        <v>16</v>
      </c>
      <c r="C327" s="1776" t="s">
        <v>2783</v>
      </c>
      <c r="D327" s="1776" t="s">
        <v>2784</v>
      </c>
      <c r="E327" s="1776" t="s">
        <v>2785</v>
      </c>
      <c r="F327" s="1776" t="s">
        <v>2485</v>
      </c>
      <c r="G327" s="1776" t="s">
        <v>22</v>
      </c>
      <c r="H327" s="1776" t="s">
        <v>22</v>
      </c>
      <c r="I327" s="1776" t="s">
        <v>906</v>
      </c>
    </row>
    <row r="328" spans="1:9" ht="11.25" customHeight="1">
      <c r="A328" s="1776" t="s">
        <v>2245</v>
      </c>
      <c r="B328" s="1776" t="s">
        <v>16</v>
      </c>
      <c r="C328" s="1776" t="s">
        <v>2522</v>
      </c>
      <c r="D328" s="1776" t="s">
        <v>2523</v>
      </c>
      <c r="E328" s="1776" t="s">
        <v>2524</v>
      </c>
      <c r="F328" s="1776" t="s">
        <v>2327</v>
      </c>
      <c r="G328" s="1776" t="s">
        <v>22</v>
      </c>
      <c r="H328" s="1776" t="s">
        <v>22</v>
      </c>
      <c r="I328" s="1776" t="s">
        <v>906</v>
      </c>
    </row>
    <row r="329" spans="1:9" ht="11.25" customHeight="1">
      <c r="A329" s="1776" t="s">
        <v>2245</v>
      </c>
      <c r="B329" s="1776" t="s">
        <v>16</v>
      </c>
      <c r="C329" s="1776" t="s">
        <v>2537</v>
      </c>
      <c r="D329" s="1776" t="s">
        <v>2538</v>
      </c>
      <c r="E329" s="1776" t="s">
        <v>2539</v>
      </c>
      <c r="F329" s="1776" t="s">
        <v>2428</v>
      </c>
      <c r="G329" s="1776" t="s">
        <v>22</v>
      </c>
      <c r="H329" s="1776" t="s">
        <v>22</v>
      </c>
      <c r="I329" s="1776" t="s">
        <v>906</v>
      </c>
    </row>
    <row r="330" spans="1:9" ht="11.25" customHeight="1">
      <c r="A330" s="1776" t="s">
        <v>2245</v>
      </c>
      <c r="B330" s="1776" t="s">
        <v>16</v>
      </c>
      <c r="C330" s="1776" t="s">
        <v>2786</v>
      </c>
      <c r="D330" s="1776" t="s">
        <v>2787</v>
      </c>
      <c r="E330" s="1776" t="s">
        <v>2788</v>
      </c>
      <c r="F330" s="1776" t="s">
        <v>2264</v>
      </c>
      <c r="G330" s="1776" t="s">
        <v>22</v>
      </c>
      <c r="H330" s="1776" t="s">
        <v>22</v>
      </c>
      <c r="I330" s="1776" t="s">
        <v>906</v>
      </c>
    </row>
    <row r="331" spans="1:9" ht="11.25" customHeight="1">
      <c r="A331" s="1776" t="s">
        <v>2245</v>
      </c>
      <c r="B331" s="1776" t="s">
        <v>16</v>
      </c>
      <c r="C331" s="1776" t="s">
        <v>2789</v>
      </c>
      <c r="D331" s="1776" t="s">
        <v>2790</v>
      </c>
      <c r="E331" s="1776" t="s">
        <v>2791</v>
      </c>
      <c r="F331" s="1776" t="s">
        <v>2264</v>
      </c>
      <c r="G331" s="1776" t="s">
        <v>22</v>
      </c>
      <c r="H331" s="1776" t="s">
        <v>22</v>
      </c>
      <c r="I331" s="1776" t="s">
        <v>906</v>
      </c>
    </row>
    <row r="332" spans="1:9" ht="11.25" customHeight="1">
      <c r="A332" s="1776" t="s">
        <v>2245</v>
      </c>
      <c r="B332" s="1776" t="s">
        <v>16</v>
      </c>
      <c r="C332" s="1776" t="s">
        <v>2792</v>
      </c>
      <c r="D332" s="1776" t="s">
        <v>2793</v>
      </c>
      <c r="E332" s="1776" t="s">
        <v>2794</v>
      </c>
      <c r="F332" s="1776" t="s">
        <v>51</v>
      </c>
      <c r="G332" s="1776" t="s">
        <v>22</v>
      </c>
      <c r="H332" s="1776" t="s">
        <v>22</v>
      </c>
      <c r="I332" s="1776" t="s">
        <v>906</v>
      </c>
    </row>
    <row r="333" spans="1:9" ht="11.25" customHeight="1">
      <c r="A333" s="1776" t="s">
        <v>2245</v>
      </c>
      <c r="B333" s="1776" t="s">
        <v>16</v>
      </c>
      <c r="C333" s="1776" t="s">
        <v>2737</v>
      </c>
      <c r="D333" s="1776" t="s">
        <v>2738</v>
      </c>
      <c r="E333" s="1776" t="s">
        <v>2739</v>
      </c>
      <c r="F333" s="1776" t="s">
        <v>51</v>
      </c>
      <c r="G333" s="1776" t="s">
        <v>22</v>
      </c>
      <c r="H333" s="1776" t="s">
        <v>22</v>
      </c>
      <c r="I333" s="1776" t="s">
        <v>906</v>
      </c>
    </row>
    <row r="334" spans="1:9" ht="11.25" customHeight="1">
      <c r="A334" s="1776" t="s">
        <v>2245</v>
      </c>
      <c r="B334" s="1776" t="s">
        <v>16</v>
      </c>
      <c r="C334" s="1776" t="s">
        <v>2595</v>
      </c>
      <c r="D334" s="1776" t="s">
        <v>2596</v>
      </c>
      <c r="E334" s="1776" t="s">
        <v>2597</v>
      </c>
      <c r="F334" s="1776" t="s">
        <v>2359</v>
      </c>
      <c r="G334" s="1776" t="s">
        <v>22</v>
      </c>
      <c r="H334" s="1776" t="s">
        <v>22</v>
      </c>
      <c r="I334" s="1776" t="s">
        <v>906</v>
      </c>
    </row>
    <row r="335" spans="1:9" ht="11.25" customHeight="1">
      <c r="A335" s="1776" t="s">
        <v>2245</v>
      </c>
      <c r="B335" s="1776" t="s">
        <v>16</v>
      </c>
      <c r="C335" s="1776" t="s">
        <v>2607</v>
      </c>
      <c r="D335" s="1776" t="s">
        <v>2608</v>
      </c>
      <c r="E335" s="1776" t="s">
        <v>2609</v>
      </c>
      <c r="F335" s="1776" t="s">
        <v>2610</v>
      </c>
      <c r="G335" s="1776" t="s">
        <v>22</v>
      </c>
      <c r="H335" s="1776" t="s">
        <v>22</v>
      </c>
      <c r="I335" s="1776" t="s">
        <v>906</v>
      </c>
    </row>
    <row r="336" spans="1:9" ht="11.25" customHeight="1">
      <c r="A336" s="1776" t="s">
        <v>2245</v>
      </c>
      <c r="B336" s="1776" t="s">
        <v>16</v>
      </c>
      <c r="C336" s="1776" t="s">
        <v>2747</v>
      </c>
      <c r="D336" s="1776" t="s">
        <v>2748</v>
      </c>
      <c r="E336" s="1776" t="s">
        <v>2749</v>
      </c>
      <c r="F336" s="1776" t="s">
        <v>2279</v>
      </c>
      <c r="G336" s="1776" t="s">
        <v>22</v>
      </c>
      <c r="H336" s="1776" t="s">
        <v>22</v>
      </c>
      <c r="I336" s="1776" t="s">
        <v>906</v>
      </c>
    </row>
    <row r="337" spans="1:9" ht="11.25" customHeight="1">
      <c r="A337" s="1776" t="s">
        <v>2245</v>
      </c>
      <c r="B337" s="1776" t="s">
        <v>16</v>
      </c>
      <c r="C337" s="1776" t="s">
        <v>2750</v>
      </c>
      <c r="D337" s="1776" t="s">
        <v>2751</v>
      </c>
      <c r="E337" s="1776" t="s">
        <v>2752</v>
      </c>
      <c r="F337" s="1776" t="s">
        <v>2327</v>
      </c>
      <c r="G337" s="1776" t="s">
        <v>22</v>
      </c>
      <c r="H337" s="1776" t="s">
        <v>22</v>
      </c>
      <c r="I337" s="1776" t="s">
        <v>906</v>
      </c>
    </row>
    <row r="338" spans="1:9" ht="11.25" customHeight="1">
      <c r="A338" s="1776" t="s">
        <v>2245</v>
      </c>
      <c r="B338" s="1776" t="s">
        <v>16</v>
      </c>
      <c r="C338" s="1776" t="s">
        <v>2620</v>
      </c>
      <c r="D338" s="1776" t="s">
        <v>2621</v>
      </c>
      <c r="E338" s="1776" t="s">
        <v>2622</v>
      </c>
      <c r="F338" s="1776" t="s">
        <v>2327</v>
      </c>
      <c r="G338" s="1776" t="s">
        <v>22</v>
      </c>
      <c r="H338" s="1776" t="s">
        <v>22</v>
      </c>
      <c r="I338" s="1776" t="s">
        <v>906</v>
      </c>
    </row>
    <row r="339" spans="1:9" ht="11.25" customHeight="1">
      <c r="A339" s="1776" t="s">
        <v>2245</v>
      </c>
      <c r="B339" s="1776" t="s">
        <v>16</v>
      </c>
      <c r="C339" s="1776" t="s">
        <v>2623</v>
      </c>
      <c r="D339" s="1776" t="s">
        <v>2624</v>
      </c>
      <c r="E339" s="1776" t="s">
        <v>2350</v>
      </c>
      <c r="F339" s="1776" t="s">
        <v>2625</v>
      </c>
      <c r="G339" s="1776" t="s">
        <v>22</v>
      </c>
      <c r="H339" s="1776" t="s">
        <v>22</v>
      </c>
      <c r="I339" s="1776" t="s">
        <v>906</v>
      </c>
    </row>
    <row r="340" spans="1:9" ht="11.25" customHeight="1">
      <c r="A340" s="1776" t="s">
        <v>2245</v>
      </c>
      <c r="B340" s="1776" t="s">
        <v>16</v>
      </c>
      <c r="C340" s="1776" t="s">
        <v>2753</v>
      </c>
      <c r="D340" s="1776" t="s">
        <v>2754</v>
      </c>
      <c r="E340" s="1776" t="s">
        <v>2755</v>
      </c>
      <c r="F340" s="1776" t="s">
        <v>2411</v>
      </c>
      <c r="G340" s="1776" t="s">
        <v>22</v>
      </c>
      <c r="H340" s="1776" t="s">
        <v>22</v>
      </c>
      <c r="I340" s="1776" t="s">
        <v>906</v>
      </c>
    </row>
    <row r="341" spans="1:9" ht="11.25" customHeight="1">
      <c r="A341" s="1776" t="s">
        <v>2245</v>
      </c>
      <c r="B341" s="1776" t="s">
        <v>16</v>
      </c>
      <c r="C341" s="1776" t="s">
        <v>2756</v>
      </c>
      <c r="D341" s="1776" t="s">
        <v>2757</v>
      </c>
      <c r="E341" s="1776" t="s">
        <v>2758</v>
      </c>
      <c r="F341" s="1776" t="s">
        <v>2327</v>
      </c>
      <c r="G341" s="1776" t="s">
        <v>22</v>
      </c>
      <c r="H341" s="1776" t="s">
        <v>22</v>
      </c>
      <c r="I341" s="1776" t="s">
        <v>906</v>
      </c>
    </row>
    <row r="342" spans="1:9" ht="11.25" customHeight="1">
      <c r="A342" s="1776" t="s">
        <v>2245</v>
      </c>
      <c r="B342" s="1776" t="s">
        <v>16</v>
      </c>
      <c r="C342" s="1776" t="s">
        <v>2759</v>
      </c>
      <c r="D342" s="1776" t="s">
        <v>2760</v>
      </c>
      <c r="E342" s="1776" t="s">
        <v>2761</v>
      </c>
      <c r="F342" s="1776" t="s">
        <v>2454</v>
      </c>
      <c r="G342" s="1776" t="s">
        <v>22</v>
      </c>
      <c r="H342" s="1776" t="s">
        <v>22</v>
      </c>
      <c r="I342" s="1776" t="s">
        <v>906</v>
      </c>
    </row>
    <row r="343" spans="1:9" ht="11.25" customHeight="1">
      <c r="A343" s="1776" t="s">
        <v>2245</v>
      </c>
      <c r="B343" s="1776" t="s">
        <v>16</v>
      </c>
      <c r="C343" s="1776" t="s">
        <v>2632</v>
      </c>
      <c r="D343" s="1776" t="s">
        <v>2633</v>
      </c>
      <c r="E343" s="1776" t="s">
        <v>2634</v>
      </c>
      <c r="F343" s="1776" t="s">
        <v>2635</v>
      </c>
      <c r="G343" s="1776" t="s">
        <v>22</v>
      </c>
      <c r="H343" s="1776" t="s">
        <v>22</v>
      </c>
      <c r="I343" s="1776" t="s">
        <v>906</v>
      </c>
    </row>
    <row r="344" spans="1:9" ht="11.25" customHeight="1">
      <c r="A344" s="1776" t="s">
        <v>2245</v>
      </c>
      <c r="B344" s="1776" t="s">
        <v>16</v>
      </c>
      <c r="C344" s="1776" t="s">
        <v>2640</v>
      </c>
      <c r="D344" s="1776" t="s">
        <v>2641</v>
      </c>
      <c r="E344" s="1776" t="s">
        <v>2350</v>
      </c>
      <c r="F344" s="1776" t="s">
        <v>2642</v>
      </c>
      <c r="G344" s="1776" t="s">
        <v>22</v>
      </c>
      <c r="H344" s="1776" t="s">
        <v>22</v>
      </c>
      <c r="I344" s="1776" t="s">
        <v>906</v>
      </c>
    </row>
    <row r="345" spans="1:9" ht="11.25" customHeight="1">
      <c r="A345" s="1776" t="s">
        <v>2245</v>
      </c>
      <c r="B345" s="1776" t="s">
        <v>16</v>
      </c>
      <c r="C345" s="1776" t="s">
        <v>2795</v>
      </c>
      <c r="D345" s="1776" t="s">
        <v>2796</v>
      </c>
      <c r="E345" s="1776" t="s">
        <v>2797</v>
      </c>
      <c r="F345" s="1776" t="s">
        <v>2260</v>
      </c>
      <c r="G345" s="1776" t="s">
        <v>22</v>
      </c>
      <c r="H345" s="1776" t="s">
        <v>22</v>
      </c>
      <c r="I345" s="1776" t="s">
        <v>1617</v>
      </c>
    </row>
    <row r="346" spans="1:9" ht="11.25" customHeight="1">
      <c r="A346" s="1776" t="s">
        <v>2245</v>
      </c>
      <c r="B346" s="1776" t="s">
        <v>16</v>
      </c>
      <c r="C346" s="1776" t="s">
        <v>2798</v>
      </c>
      <c r="D346" s="1776" t="s">
        <v>2799</v>
      </c>
      <c r="E346" s="1776" t="s">
        <v>2800</v>
      </c>
      <c r="F346" s="1776" t="s">
        <v>2260</v>
      </c>
      <c r="G346" s="1776" t="s">
        <v>22</v>
      </c>
      <c r="H346" s="1776" t="s">
        <v>22</v>
      </c>
      <c r="I346" s="1776" t="s">
        <v>1617</v>
      </c>
    </row>
    <row r="347" spans="1:9" ht="11.25" customHeight="1">
      <c r="A347" s="1776" t="s">
        <v>2245</v>
      </c>
      <c r="B347" s="1776" t="s">
        <v>16</v>
      </c>
      <c r="C347" s="1776" t="s">
        <v>2801</v>
      </c>
      <c r="D347" s="1776" t="s">
        <v>2802</v>
      </c>
      <c r="E347" s="1776" t="s">
        <v>2803</v>
      </c>
      <c r="F347" s="1776" t="s">
        <v>574</v>
      </c>
      <c r="G347" s="1776" t="s">
        <v>22</v>
      </c>
      <c r="H347" s="1776" t="s">
        <v>22</v>
      </c>
      <c r="I347" s="1776" t="s">
        <v>1617</v>
      </c>
    </row>
    <row r="348" spans="1:9" ht="11.25" customHeight="1">
      <c r="A348" s="1776" t="s">
        <v>2245</v>
      </c>
      <c r="B348" s="1776" t="s">
        <v>16</v>
      </c>
      <c r="C348" s="1776" t="s">
        <v>2804</v>
      </c>
      <c r="D348" s="1776" t="s">
        <v>2805</v>
      </c>
      <c r="E348" s="1776" t="s">
        <v>2806</v>
      </c>
      <c r="F348" s="1776" t="s">
        <v>574</v>
      </c>
      <c r="G348" s="1776" t="s">
        <v>22</v>
      </c>
      <c r="H348" s="1776" t="s">
        <v>22</v>
      </c>
      <c r="I348" s="1776" t="s">
        <v>1617</v>
      </c>
    </row>
    <row r="349" spans="1:9" ht="11.25" customHeight="1">
      <c r="A349" s="1776" t="s">
        <v>2245</v>
      </c>
      <c r="B349" s="1776" t="s">
        <v>16</v>
      </c>
      <c r="C349" s="1776" t="s">
        <v>22</v>
      </c>
      <c r="D349" s="1776" t="s">
        <v>2368</v>
      </c>
      <c r="E349" s="1776" t="s">
        <v>2369</v>
      </c>
      <c r="F349" s="1776" t="s">
        <v>2275</v>
      </c>
      <c r="G349" s="1776" t="s">
        <v>22</v>
      </c>
      <c r="H349" s="1776" t="s">
        <v>22</v>
      </c>
      <c r="I349" s="1776" t="s">
        <v>1617</v>
      </c>
    </row>
    <row r="350" spans="1:9" ht="11.25" customHeight="1">
      <c r="A350" s="1776" t="s">
        <v>2245</v>
      </c>
      <c r="B350" s="1776" t="s">
        <v>16</v>
      </c>
      <c r="C350" s="1776" t="s">
        <v>2370</v>
      </c>
      <c r="D350" s="1776" t="s">
        <v>2371</v>
      </c>
      <c r="E350" s="1776" t="s">
        <v>2372</v>
      </c>
      <c r="F350" s="1776" t="s">
        <v>2373</v>
      </c>
      <c r="G350" s="1776" t="s">
        <v>22</v>
      </c>
      <c r="H350" s="1776" t="s">
        <v>22</v>
      </c>
      <c r="I350" s="1776" t="s">
        <v>1617</v>
      </c>
    </row>
    <row r="351" spans="1:9" ht="11.25" customHeight="1">
      <c r="A351" s="1776" t="s">
        <v>2245</v>
      </c>
      <c r="B351" s="1776" t="s">
        <v>16</v>
      </c>
      <c r="C351" s="1776" t="s">
        <v>2780</v>
      </c>
      <c r="D351" s="1776" t="s">
        <v>2781</v>
      </c>
      <c r="E351" s="1776" t="s">
        <v>2782</v>
      </c>
      <c r="F351" s="1776" t="s">
        <v>2489</v>
      </c>
      <c r="G351" s="1776" t="s">
        <v>22</v>
      </c>
      <c r="H351" s="1776" t="s">
        <v>22</v>
      </c>
      <c r="I351" s="1776" t="s">
        <v>1617</v>
      </c>
    </row>
    <row r="352" spans="1:9" ht="11.25" customHeight="1">
      <c r="A352" s="1776" t="s">
        <v>2245</v>
      </c>
      <c r="B352" s="1776" t="s">
        <v>16</v>
      </c>
      <c r="C352" s="1776" t="s">
        <v>2378</v>
      </c>
      <c r="D352" s="1776" t="s">
        <v>2379</v>
      </c>
      <c r="E352" s="1776" t="s">
        <v>2380</v>
      </c>
      <c r="F352" s="1776" t="s">
        <v>2338</v>
      </c>
      <c r="G352" s="1776" t="s">
        <v>22</v>
      </c>
      <c r="H352" s="1776" t="s">
        <v>22</v>
      </c>
      <c r="I352" s="1776" t="s">
        <v>1617</v>
      </c>
    </row>
    <row r="353" spans="1:9" ht="11.25" customHeight="1">
      <c r="A353" s="1776" t="s">
        <v>2245</v>
      </c>
      <c r="B353" s="1776" t="s">
        <v>16</v>
      </c>
      <c r="C353" s="1776" t="s">
        <v>2381</v>
      </c>
      <c r="D353" s="1776" t="s">
        <v>2382</v>
      </c>
      <c r="E353" s="1776" t="s">
        <v>2383</v>
      </c>
      <c r="F353" s="1776" t="s">
        <v>2384</v>
      </c>
      <c r="G353" s="1776" t="s">
        <v>22</v>
      </c>
      <c r="H353" s="1776" t="s">
        <v>22</v>
      </c>
      <c r="I353" s="1776" t="s">
        <v>1617</v>
      </c>
    </row>
    <row r="354" spans="1:9" ht="11.25" customHeight="1">
      <c r="A354" s="1776" t="s">
        <v>2245</v>
      </c>
      <c r="B354" s="1776" t="s">
        <v>16</v>
      </c>
      <c r="C354" s="1776" t="s">
        <v>2435</v>
      </c>
      <c r="D354" s="1776" t="s">
        <v>2436</v>
      </c>
      <c r="E354" s="1776" t="s">
        <v>2437</v>
      </c>
      <c r="F354" s="1776" t="s">
        <v>2249</v>
      </c>
      <c r="G354" s="1776" t="s">
        <v>22</v>
      </c>
      <c r="H354" s="1776" t="s">
        <v>22</v>
      </c>
      <c r="I354" s="1776" t="s">
        <v>1617</v>
      </c>
    </row>
    <row r="355" spans="1:9" ht="11.25" customHeight="1">
      <c r="A355" s="1776" t="s">
        <v>2245</v>
      </c>
      <c r="B355" s="1776" t="s">
        <v>16</v>
      </c>
      <c r="C355" s="1776" t="s">
        <v>2807</v>
      </c>
      <c r="D355" s="1776" t="s">
        <v>2808</v>
      </c>
      <c r="E355" s="1776" t="s">
        <v>2809</v>
      </c>
      <c r="F355" s="1776" t="s">
        <v>2428</v>
      </c>
      <c r="G355" s="1776" t="s">
        <v>22</v>
      </c>
      <c r="H355" s="1776" t="s">
        <v>22</v>
      </c>
      <c r="I355" s="1776" t="s">
        <v>1617</v>
      </c>
    </row>
    <row r="356" spans="1:9" ht="11.25" customHeight="1">
      <c r="A356" s="1776" t="s">
        <v>2245</v>
      </c>
      <c r="B356" s="1776" t="s">
        <v>16</v>
      </c>
      <c r="C356" s="1776" t="s">
        <v>2810</v>
      </c>
      <c r="D356" s="1776" t="s">
        <v>2811</v>
      </c>
      <c r="E356" s="1776" t="s">
        <v>2812</v>
      </c>
      <c r="F356" s="1776" t="s">
        <v>2813</v>
      </c>
      <c r="G356" s="1776" t="s">
        <v>22</v>
      </c>
      <c r="H356" s="1776" t="s">
        <v>22</v>
      </c>
      <c r="I356" s="1776" t="s">
        <v>1617</v>
      </c>
    </row>
    <row r="357" spans="1:9" ht="11.25" customHeight="1">
      <c r="A357" s="1776" t="s">
        <v>2245</v>
      </c>
      <c r="B357" s="1776" t="s">
        <v>16</v>
      </c>
      <c r="C357" s="1776" t="s">
        <v>2721</v>
      </c>
      <c r="D357" s="1776" t="s">
        <v>2722</v>
      </c>
      <c r="E357" s="1776" t="s">
        <v>2723</v>
      </c>
      <c r="F357" s="1776" t="s">
        <v>2724</v>
      </c>
      <c r="G357" s="1776" t="s">
        <v>22</v>
      </c>
      <c r="H357" s="1776" t="s">
        <v>22</v>
      </c>
      <c r="I357" s="1776" t="s">
        <v>1617</v>
      </c>
    </row>
    <row r="358" spans="1:9" ht="11.25" customHeight="1">
      <c r="A358" s="1776" t="s">
        <v>2245</v>
      </c>
      <c r="B358" s="1776" t="s">
        <v>16</v>
      </c>
      <c r="C358" s="1776" t="s">
        <v>2814</v>
      </c>
      <c r="D358" s="1776" t="s">
        <v>2815</v>
      </c>
      <c r="E358" s="1776" t="s">
        <v>2816</v>
      </c>
      <c r="F358" s="1776" t="s">
        <v>2275</v>
      </c>
      <c r="G358" s="1776" t="s">
        <v>22</v>
      </c>
      <c r="H358" s="1776" t="s">
        <v>22</v>
      </c>
      <c r="I358" s="1776" t="s">
        <v>1617</v>
      </c>
    </row>
    <row r="359" spans="1:9" ht="11.25" customHeight="1">
      <c r="A359" s="1776" t="s">
        <v>2245</v>
      </c>
      <c r="B359" s="1776" t="s">
        <v>16</v>
      </c>
      <c r="C359" s="1776" t="s">
        <v>2817</v>
      </c>
      <c r="D359" s="1776" t="s">
        <v>2818</v>
      </c>
      <c r="E359" s="1776" t="s">
        <v>2819</v>
      </c>
      <c r="F359" s="1776" t="s">
        <v>2275</v>
      </c>
      <c r="G359" s="1776" t="s">
        <v>22</v>
      </c>
      <c r="H359" s="1776" t="s">
        <v>22</v>
      </c>
      <c r="I359" s="1776" t="s">
        <v>1617</v>
      </c>
    </row>
    <row r="360" spans="1:9" ht="11.25" customHeight="1">
      <c r="A360" s="1776" t="s">
        <v>2245</v>
      </c>
      <c r="B360" s="1776" t="s">
        <v>16</v>
      </c>
      <c r="C360" s="1776" t="s">
        <v>2820</v>
      </c>
      <c r="D360" s="1776" t="s">
        <v>2821</v>
      </c>
      <c r="E360" s="1776" t="s">
        <v>2822</v>
      </c>
      <c r="F360" s="1776" t="s">
        <v>2264</v>
      </c>
      <c r="G360" s="1776" t="s">
        <v>22</v>
      </c>
      <c r="H360" s="1776" t="s">
        <v>22</v>
      </c>
      <c r="I360" s="1776" t="s">
        <v>1617</v>
      </c>
    </row>
    <row r="361" spans="1:9" ht="11.25" customHeight="1">
      <c r="A361" s="1776" t="s">
        <v>2245</v>
      </c>
      <c r="B361" s="1776" t="s">
        <v>16</v>
      </c>
      <c r="C361" s="1776" t="s">
        <v>2823</v>
      </c>
      <c r="D361" s="1776" t="s">
        <v>2824</v>
      </c>
      <c r="E361" s="1776" t="s">
        <v>2825</v>
      </c>
      <c r="F361" s="1776" t="s">
        <v>2826</v>
      </c>
      <c r="G361" s="1776" t="s">
        <v>22</v>
      </c>
      <c r="H361" s="1776" t="s">
        <v>22</v>
      </c>
      <c r="I361" s="1776" t="s">
        <v>1617</v>
      </c>
    </row>
    <row r="362" spans="1:9" ht="11.25" customHeight="1">
      <c r="A362" s="1776" t="s">
        <v>2245</v>
      </c>
      <c r="B362" s="1776" t="s">
        <v>16</v>
      </c>
      <c r="C362" s="1776" t="s">
        <v>2827</v>
      </c>
      <c r="D362" s="1776" t="s">
        <v>2828</v>
      </c>
      <c r="E362" s="1776" t="s">
        <v>2829</v>
      </c>
      <c r="F362" s="1776" t="s">
        <v>2485</v>
      </c>
      <c r="G362" s="1776" t="s">
        <v>22</v>
      </c>
      <c r="H362" s="1776" t="s">
        <v>22</v>
      </c>
      <c r="I362" s="1776" t="s">
        <v>1617</v>
      </c>
    </row>
    <row r="363" spans="1:9" ht="11.25" customHeight="1">
      <c r="A363" s="1776" t="s">
        <v>2245</v>
      </c>
      <c r="B363" s="1776" t="s">
        <v>16</v>
      </c>
      <c r="C363" s="1776" t="s">
        <v>2830</v>
      </c>
      <c r="D363" s="1776" t="s">
        <v>2831</v>
      </c>
      <c r="E363" s="1776" t="s">
        <v>2832</v>
      </c>
      <c r="F363" s="1776" t="s">
        <v>51</v>
      </c>
      <c r="G363" s="1776" t="s">
        <v>22</v>
      </c>
      <c r="H363" s="1776" t="s">
        <v>22</v>
      </c>
      <c r="I363" s="1776" t="s">
        <v>1617</v>
      </c>
    </row>
    <row r="364" spans="1:9" ht="11.25" customHeight="1">
      <c r="A364" s="1776" t="s">
        <v>2245</v>
      </c>
      <c r="B364" s="1776" t="s">
        <v>16</v>
      </c>
      <c r="C364" s="1776" t="s">
        <v>2833</v>
      </c>
      <c r="D364" s="1776" t="s">
        <v>2834</v>
      </c>
      <c r="E364" s="1776" t="s">
        <v>2835</v>
      </c>
      <c r="F364" s="1776" t="s">
        <v>2260</v>
      </c>
      <c r="G364" s="1776" t="s">
        <v>22</v>
      </c>
      <c r="H364" s="1776" t="s">
        <v>22</v>
      </c>
      <c r="I364" s="1776" t="s">
        <v>1617</v>
      </c>
    </row>
    <row r="365" spans="1:9" ht="11.25" customHeight="1">
      <c r="A365" s="1776" t="s">
        <v>2245</v>
      </c>
      <c r="B365" s="1776" t="s">
        <v>16</v>
      </c>
      <c r="C365" s="1776" t="s">
        <v>2836</v>
      </c>
      <c r="D365" s="1776" t="s">
        <v>2837</v>
      </c>
      <c r="E365" s="1776" t="s">
        <v>2838</v>
      </c>
      <c r="F365" s="1776" t="s">
        <v>2264</v>
      </c>
      <c r="G365" s="1776" t="s">
        <v>22</v>
      </c>
      <c r="H365" s="1776" t="s">
        <v>22</v>
      </c>
      <c r="I365" s="1776" t="s">
        <v>1617</v>
      </c>
    </row>
    <row r="366" spans="1:9" ht="11.25" customHeight="1">
      <c r="A366" s="1776" t="s">
        <v>2245</v>
      </c>
      <c r="B366" s="1776" t="s">
        <v>16</v>
      </c>
      <c r="C366" s="1776" t="s">
        <v>2839</v>
      </c>
      <c r="D366" s="1776" t="s">
        <v>2840</v>
      </c>
      <c r="E366" s="1776" t="s">
        <v>2841</v>
      </c>
      <c r="F366" s="1776" t="s">
        <v>2249</v>
      </c>
      <c r="G366" s="1776" t="s">
        <v>22</v>
      </c>
      <c r="H366" s="1776" t="s">
        <v>22</v>
      </c>
      <c r="I366" s="1776" t="s">
        <v>1617</v>
      </c>
    </row>
    <row r="367" spans="1:9" ht="11.25" customHeight="1">
      <c r="A367" s="1776" t="s">
        <v>2245</v>
      </c>
      <c r="B367" s="1776" t="s">
        <v>16</v>
      </c>
      <c r="C367" s="1776" t="s">
        <v>2842</v>
      </c>
      <c r="D367" s="1776" t="s">
        <v>2843</v>
      </c>
      <c r="E367" s="1776" t="s">
        <v>2844</v>
      </c>
      <c r="F367" s="1776" t="s">
        <v>2363</v>
      </c>
      <c r="G367" s="1776" t="s">
        <v>22</v>
      </c>
      <c r="H367" s="1776" t="s">
        <v>22</v>
      </c>
      <c r="I367" s="1776" t="s">
        <v>1617</v>
      </c>
    </row>
    <row r="368" spans="1:9" ht="11.25" customHeight="1">
      <c r="A368" s="1776" t="s">
        <v>2245</v>
      </c>
      <c r="B368" s="1776" t="s">
        <v>16</v>
      </c>
      <c r="C368" s="1776" t="s">
        <v>2845</v>
      </c>
      <c r="D368" s="1776" t="s">
        <v>2846</v>
      </c>
      <c r="E368" s="1776" t="s">
        <v>2847</v>
      </c>
      <c r="F368" s="1776" t="s">
        <v>2848</v>
      </c>
      <c r="G368" s="1776" t="s">
        <v>22</v>
      </c>
      <c r="H368" s="1776" t="s">
        <v>22</v>
      </c>
      <c r="I368" s="1776" t="s">
        <v>1617</v>
      </c>
    </row>
    <row r="369" spans="1:9" ht="11.25" customHeight="1">
      <c r="A369" s="1776" t="s">
        <v>2245</v>
      </c>
      <c r="B369" s="1776" t="s">
        <v>16</v>
      </c>
      <c r="C369" s="1776" t="s">
        <v>2849</v>
      </c>
      <c r="D369" s="1776" t="s">
        <v>2850</v>
      </c>
      <c r="E369" s="1776" t="s">
        <v>2851</v>
      </c>
      <c r="F369" s="1776" t="s">
        <v>2327</v>
      </c>
      <c r="G369" s="1776" t="s">
        <v>22</v>
      </c>
      <c r="H369" s="1776" t="s">
        <v>22</v>
      </c>
      <c r="I369"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2852</v>
      </c>
      <c r="B1" s="3" t="s">
        <v>2853</v>
      </c>
      <c r="C1" s="3" t="s">
        <v>2854</v>
      </c>
      <c r="D1" s="3" t="s">
        <v>2855</v>
      </c>
      <c r="E1" t="s">
        <v>2856</v>
      </c>
      <c r="F1" t="s">
        <v>2857</v>
      </c>
      <c r="G1" t="s">
        <v>2858</v>
      </c>
    </row>
    <row r="2" spans="1:7" ht="11.25" customHeight="1">
      <c r="A2" s="310" t="s">
        <v>16</v>
      </c>
      <c r="B2" t="s">
        <v>2859</v>
      </c>
      <c r="C2" t="s">
        <v>2860</v>
      </c>
      <c r="D2" t="s">
        <v>2859</v>
      </c>
      <c r="E2" t="s">
        <v>2860</v>
      </c>
      <c r="F2" t="s">
        <v>2861</v>
      </c>
      <c r="G2" t="s">
        <v>109</v>
      </c>
    </row>
    <row r="3" spans="1:7" ht="11.25" customHeight="1">
      <c r="A3" s="310" t="s">
        <v>16</v>
      </c>
      <c r="B3" t="s">
        <v>2859</v>
      </c>
      <c r="C3" t="s">
        <v>2860</v>
      </c>
      <c r="D3" t="s">
        <v>2862</v>
      </c>
      <c r="E3" t="s">
        <v>2863</v>
      </c>
      <c r="F3" t="s">
        <v>2864</v>
      </c>
      <c r="G3" t="s">
        <v>110</v>
      </c>
    </row>
    <row r="4" spans="1:7" ht="11.25" customHeight="1">
      <c r="A4" s="310" t="s">
        <v>16</v>
      </c>
      <c r="B4" t="s">
        <v>2859</v>
      </c>
      <c r="C4" t="s">
        <v>2860</v>
      </c>
      <c r="D4" t="s">
        <v>2865</v>
      </c>
      <c r="E4" t="s">
        <v>2866</v>
      </c>
      <c r="F4" t="s">
        <v>2867</v>
      </c>
      <c r="G4" t="s">
        <v>89</v>
      </c>
    </row>
    <row r="5" spans="1:7" ht="11.25" customHeight="1">
      <c r="A5" s="310" t="s">
        <v>16</v>
      </c>
      <c r="B5" t="s">
        <v>2859</v>
      </c>
      <c r="C5" t="s">
        <v>2860</v>
      </c>
      <c r="D5" t="s">
        <v>2868</v>
      </c>
      <c r="E5" t="s">
        <v>2869</v>
      </c>
      <c r="F5" t="s">
        <v>2864</v>
      </c>
      <c r="G5" t="s">
        <v>90</v>
      </c>
    </row>
    <row r="6" spans="1:7" ht="11.25" customHeight="1">
      <c r="A6" s="310" t="s">
        <v>16</v>
      </c>
      <c r="B6" t="s">
        <v>2859</v>
      </c>
      <c r="C6" t="s">
        <v>2860</v>
      </c>
      <c r="D6" t="s">
        <v>2870</v>
      </c>
      <c r="E6" t="s">
        <v>2871</v>
      </c>
      <c r="F6" t="s">
        <v>2864</v>
      </c>
      <c r="G6" t="s">
        <v>111</v>
      </c>
    </row>
    <row r="7" spans="1:7" ht="11.25" customHeight="1">
      <c r="A7" s="310" t="s">
        <v>16</v>
      </c>
      <c r="B7" t="s">
        <v>2859</v>
      </c>
      <c r="C7" t="s">
        <v>2860</v>
      </c>
      <c r="D7" t="s">
        <v>2872</v>
      </c>
      <c r="E7" t="s">
        <v>2873</v>
      </c>
      <c r="F7" t="s">
        <v>2864</v>
      </c>
      <c r="G7" t="s">
        <v>91</v>
      </c>
    </row>
    <row r="8" spans="1:7" ht="11.25" customHeight="1">
      <c r="A8" s="310" t="s">
        <v>16</v>
      </c>
      <c r="B8" t="s">
        <v>2859</v>
      </c>
      <c r="C8" t="s">
        <v>2860</v>
      </c>
      <c r="D8" t="s">
        <v>2874</v>
      </c>
      <c r="E8" t="s">
        <v>2875</v>
      </c>
      <c r="F8" t="s">
        <v>2864</v>
      </c>
      <c r="G8" t="s">
        <v>92</v>
      </c>
    </row>
    <row r="9" spans="1:7" ht="11.25" customHeight="1">
      <c r="A9" s="310" t="s">
        <v>16</v>
      </c>
      <c r="B9" t="s">
        <v>2876</v>
      </c>
      <c r="C9" t="s">
        <v>2877</v>
      </c>
      <c r="D9" t="s">
        <v>2876</v>
      </c>
      <c r="E9" t="s">
        <v>2877</v>
      </c>
      <c r="F9" t="s">
        <v>2861</v>
      </c>
      <c r="G9" t="s">
        <v>112</v>
      </c>
    </row>
    <row r="10" spans="1:7" ht="11.25" customHeight="1">
      <c r="A10" s="310" t="s">
        <v>16</v>
      </c>
      <c r="B10" t="s">
        <v>2876</v>
      </c>
      <c r="C10" t="s">
        <v>2877</v>
      </c>
      <c r="D10" t="s">
        <v>2878</v>
      </c>
      <c r="E10" t="s">
        <v>2879</v>
      </c>
      <c r="F10" t="s">
        <v>2864</v>
      </c>
      <c r="G10" t="s">
        <v>149</v>
      </c>
    </row>
    <row r="11" spans="1:7" ht="11.25" customHeight="1">
      <c r="A11" s="310" t="s">
        <v>16</v>
      </c>
      <c r="B11" t="s">
        <v>2876</v>
      </c>
      <c r="C11" t="s">
        <v>2877</v>
      </c>
      <c r="D11" t="s">
        <v>2880</v>
      </c>
      <c r="E11" t="s">
        <v>2881</v>
      </c>
      <c r="F11" t="s">
        <v>2864</v>
      </c>
      <c r="G11" t="s">
        <v>150</v>
      </c>
    </row>
    <row r="12" spans="1:7" ht="11.25" customHeight="1">
      <c r="A12" s="310" t="s">
        <v>16</v>
      </c>
      <c r="B12" t="s">
        <v>2876</v>
      </c>
      <c r="C12" t="s">
        <v>2877</v>
      </c>
      <c r="D12" t="s">
        <v>2882</v>
      </c>
      <c r="E12" t="s">
        <v>2883</v>
      </c>
      <c r="F12" t="s">
        <v>2864</v>
      </c>
      <c r="G12" t="s">
        <v>151</v>
      </c>
    </row>
    <row r="13" spans="1:7" ht="11.25" customHeight="1">
      <c r="A13" s="310" t="s">
        <v>16</v>
      </c>
      <c r="B13" t="s">
        <v>2876</v>
      </c>
      <c r="C13" t="s">
        <v>2877</v>
      </c>
      <c r="D13" t="s">
        <v>2884</v>
      </c>
      <c r="E13" t="s">
        <v>2885</v>
      </c>
      <c r="F13" t="s">
        <v>2864</v>
      </c>
      <c r="G13" t="s">
        <v>152</v>
      </c>
    </row>
    <row r="14" spans="1:7" ht="11.25" customHeight="1">
      <c r="A14" s="310" t="s">
        <v>16</v>
      </c>
      <c r="B14" t="s">
        <v>2876</v>
      </c>
      <c r="C14" t="s">
        <v>2877</v>
      </c>
      <c r="D14" t="s">
        <v>2886</v>
      </c>
      <c r="E14" t="s">
        <v>2887</v>
      </c>
      <c r="F14" t="s">
        <v>2864</v>
      </c>
      <c r="G14" t="s">
        <v>153</v>
      </c>
    </row>
    <row r="15" spans="1:7" ht="11.25" customHeight="1">
      <c r="A15" s="310" t="s">
        <v>16</v>
      </c>
      <c r="B15" t="s">
        <v>99</v>
      </c>
      <c r="C15" t="s">
        <v>2888</v>
      </c>
      <c r="D15" t="s">
        <v>99</v>
      </c>
      <c r="E15" t="s">
        <v>2888</v>
      </c>
      <c r="F15" t="s">
        <v>2861</v>
      </c>
      <c r="G15" t="s">
        <v>154</v>
      </c>
    </row>
    <row r="16" spans="1:7" ht="11.25" customHeight="1">
      <c r="A16" s="310" t="s">
        <v>16</v>
      </c>
      <c r="B16" t="s">
        <v>99</v>
      </c>
      <c r="C16" t="s">
        <v>2888</v>
      </c>
      <c r="D16" t="s">
        <v>2889</v>
      </c>
      <c r="E16" t="s">
        <v>2890</v>
      </c>
      <c r="F16" t="s">
        <v>2867</v>
      </c>
      <c r="G16" t="s">
        <v>1462</v>
      </c>
    </row>
    <row r="17" spans="1:7" ht="11.25" customHeight="1">
      <c r="A17" s="310" t="s">
        <v>16</v>
      </c>
      <c r="B17" t="s">
        <v>99</v>
      </c>
      <c r="C17" t="s">
        <v>2888</v>
      </c>
      <c r="D17" t="s">
        <v>2891</v>
      </c>
      <c r="E17" t="s">
        <v>2892</v>
      </c>
      <c r="F17" t="s">
        <v>2867</v>
      </c>
      <c r="G17" t="s">
        <v>1468</v>
      </c>
    </row>
    <row r="18" spans="1:7" ht="11.25" customHeight="1">
      <c r="A18" s="310" t="s">
        <v>16</v>
      </c>
      <c r="B18" t="s">
        <v>99</v>
      </c>
      <c r="C18" t="s">
        <v>2888</v>
      </c>
      <c r="D18" t="s">
        <v>100</v>
      </c>
      <c r="E18" t="s">
        <v>101</v>
      </c>
      <c r="F18" t="s">
        <v>2893</v>
      </c>
      <c r="G18" t="s">
        <v>98</v>
      </c>
    </row>
    <row r="19" spans="1:7" ht="11.25" customHeight="1">
      <c r="A19" s="310" t="s">
        <v>16</v>
      </c>
      <c r="B19" t="s">
        <v>99</v>
      </c>
      <c r="C19" t="s">
        <v>2888</v>
      </c>
      <c r="D19" t="s">
        <v>2894</v>
      </c>
      <c r="E19" t="s">
        <v>2895</v>
      </c>
      <c r="F19" t="s">
        <v>2864</v>
      </c>
      <c r="G19" t="s">
        <v>1493</v>
      </c>
    </row>
    <row r="20" spans="1:7" ht="11.25" customHeight="1">
      <c r="A20" s="310" t="s">
        <v>16</v>
      </c>
      <c r="B20" t="s">
        <v>99</v>
      </c>
      <c r="C20" t="s">
        <v>2888</v>
      </c>
      <c r="D20" t="s">
        <v>2896</v>
      </c>
      <c r="E20" t="s">
        <v>2897</v>
      </c>
      <c r="F20" t="s">
        <v>2864</v>
      </c>
      <c r="G20" t="s">
        <v>1505</v>
      </c>
    </row>
    <row r="21" spans="1:7" ht="11.25" customHeight="1">
      <c r="A21" s="310" t="s">
        <v>16</v>
      </c>
      <c r="B21" t="s">
        <v>99</v>
      </c>
      <c r="C21" t="s">
        <v>2888</v>
      </c>
      <c r="D21" t="s">
        <v>2898</v>
      </c>
      <c r="E21" t="s">
        <v>2899</v>
      </c>
      <c r="F21" t="s">
        <v>2864</v>
      </c>
      <c r="G21" t="s">
        <v>1514</v>
      </c>
    </row>
    <row r="22" spans="1:7" ht="11.25" customHeight="1">
      <c r="A22" s="310" t="s">
        <v>16</v>
      </c>
      <c r="B22" t="s">
        <v>99</v>
      </c>
      <c r="C22" t="s">
        <v>2888</v>
      </c>
      <c r="D22" t="s">
        <v>2900</v>
      </c>
      <c r="E22" t="s">
        <v>2901</v>
      </c>
      <c r="F22" t="s">
        <v>2864</v>
      </c>
      <c r="G22" t="s">
        <v>1530</v>
      </c>
    </row>
    <row r="23" spans="1:7" ht="11.25" customHeight="1">
      <c r="A23" s="310" t="s">
        <v>16</v>
      </c>
      <c r="B23" t="s">
        <v>99</v>
      </c>
      <c r="C23" t="s">
        <v>2888</v>
      </c>
      <c r="D23" t="s">
        <v>2902</v>
      </c>
      <c r="E23" t="s">
        <v>2903</v>
      </c>
      <c r="F23" t="s">
        <v>2864</v>
      </c>
      <c r="G23" t="s">
        <v>1536</v>
      </c>
    </row>
    <row r="24" spans="1:7" ht="11.25" customHeight="1">
      <c r="A24" s="310" t="s">
        <v>16</v>
      </c>
      <c r="B24" t="s">
        <v>2904</v>
      </c>
      <c r="C24" t="s">
        <v>2905</v>
      </c>
      <c r="D24" t="s">
        <v>2904</v>
      </c>
      <c r="E24" t="s">
        <v>2905</v>
      </c>
      <c r="F24" t="s">
        <v>2906</v>
      </c>
      <c r="G24" t="s">
        <v>1544</v>
      </c>
    </row>
    <row r="25" spans="1:7" ht="11.25" customHeight="1">
      <c r="A25" s="310" t="s">
        <v>16</v>
      </c>
      <c r="B25" t="s">
        <v>2907</v>
      </c>
      <c r="C25" t="s">
        <v>2908</v>
      </c>
      <c r="D25" t="s">
        <v>2907</v>
      </c>
      <c r="E25" t="s">
        <v>2908</v>
      </c>
      <c r="F25" t="s">
        <v>2906</v>
      </c>
      <c r="G25" t="s">
        <v>1551</v>
      </c>
    </row>
    <row r="26" spans="1:7" ht="11.25" customHeight="1">
      <c r="A26" s="310" t="s">
        <v>16</v>
      </c>
      <c r="B26" t="s">
        <v>2909</v>
      </c>
      <c r="C26" t="s">
        <v>2910</v>
      </c>
      <c r="D26" t="s">
        <v>2911</v>
      </c>
      <c r="E26" t="s">
        <v>2912</v>
      </c>
      <c r="F26" t="s">
        <v>2867</v>
      </c>
      <c r="G26" t="s">
        <v>1555</v>
      </c>
    </row>
    <row r="27" spans="1:7" ht="11.25" customHeight="1">
      <c r="A27" s="310" t="s">
        <v>16</v>
      </c>
      <c r="B27" t="s">
        <v>2909</v>
      </c>
      <c r="C27" t="s">
        <v>2910</v>
      </c>
      <c r="D27" t="s">
        <v>2913</v>
      </c>
      <c r="E27" t="s">
        <v>2914</v>
      </c>
      <c r="F27" t="s">
        <v>2864</v>
      </c>
      <c r="G27" t="s">
        <v>1560</v>
      </c>
    </row>
    <row r="28" spans="1:7" ht="11.25" customHeight="1">
      <c r="A28" s="310" t="s">
        <v>16</v>
      </c>
      <c r="B28" t="s">
        <v>2909</v>
      </c>
      <c r="C28" t="s">
        <v>2910</v>
      </c>
      <c r="D28" t="s">
        <v>2915</v>
      </c>
      <c r="E28" t="s">
        <v>2916</v>
      </c>
      <c r="F28" t="s">
        <v>2864</v>
      </c>
      <c r="G28" t="s">
        <v>1568</v>
      </c>
    </row>
    <row r="29" spans="1:7" ht="11.25" customHeight="1">
      <c r="A29" s="310" t="s">
        <v>16</v>
      </c>
      <c r="B29" t="s">
        <v>2909</v>
      </c>
      <c r="C29" t="s">
        <v>2910</v>
      </c>
      <c r="D29" t="s">
        <v>2917</v>
      </c>
      <c r="E29" t="s">
        <v>2918</v>
      </c>
      <c r="F29" t="s">
        <v>2864</v>
      </c>
      <c r="G29" t="s">
        <v>1570</v>
      </c>
    </row>
    <row r="30" spans="1:7" ht="11.25" customHeight="1">
      <c r="A30" s="310" t="s">
        <v>16</v>
      </c>
      <c r="B30" t="s">
        <v>2909</v>
      </c>
      <c r="C30" t="s">
        <v>2910</v>
      </c>
      <c r="D30" t="s">
        <v>2919</v>
      </c>
      <c r="E30" t="s">
        <v>2920</v>
      </c>
      <c r="F30" t="s">
        <v>2864</v>
      </c>
      <c r="G30" t="s">
        <v>1573</v>
      </c>
    </row>
    <row r="31" spans="1:7" ht="11.25" customHeight="1">
      <c r="A31" s="310" t="s">
        <v>16</v>
      </c>
      <c r="B31" t="s">
        <v>2909</v>
      </c>
      <c r="C31" t="s">
        <v>2910</v>
      </c>
      <c r="D31" t="s">
        <v>2921</v>
      </c>
      <c r="E31" t="s">
        <v>2922</v>
      </c>
      <c r="F31" t="s">
        <v>2864</v>
      </c>
      <c r="G31" t="s">
        <v>1579</v>
      </c>
    </row>
    <row r="32" spans="1:7" ht="11.25" customHeight="1">
      <c r="A32" s="310" t="s">
        <v>16</v>
      </c>
      <c r="B32" t="s">
        <v>2909</v>
      </c>
      <c r="C32" t="s">
        <v>2910</v>
      </c>
      <c r="D32" t="s">
        <v>2923</v>
      </c>
      <c r="E32" t="s">
        <v>2924</v>
      </c>
      <c r="F32" t="s">
        <v>2864</v>
      </c>
      <c r="G32" t="s">
        <v>1581</v>
      </c>
    </row>
    <row r="33" spans="1:7" ht="11.25" customHeight="1">
      <c r="A33" s="310" t="s">
        <v>16</v>
      </c>
      <c r="B33" t="s">
        <v>2909</v>
      </c>
      <c r="C33" t="s">
        <v>2910</v>
      </c>
      <c r="D33" t="s">
        <v>2925</v>
      </c>
      <c r="E33" t="s">
        <v>2926</v>
      </c>
      <c r="F33" t="s">
        <v>2864</v>
      </c>
      <c r="G33" t="s">
        <v>1583</v>
      </c>
    </row>
    <row r="34" spans="1:7" ht="11.25" customHeight="1">
      <c r="A34" s="310" t="s">
        <v>16</v>
      </c>
      <c r="B34" t="s">
        <v>2909</v>
      </c>
      <c r="C34" t="s">
        <v>2910</v>
      </c>
      <c r="D34" t="s">
        <v>2927</v>
      </c>
      <c r="E34" t="s">
        <v>2928</v>
      </c>
      <c r="F34" t="s">
        <v>2864</v>
      </c>
      <c r="G34" t="s">
        <v>1585</v>
      </c>
    </row>
    <row r="35" spans="1:7" ht="11.25" customHeight="1">
      <c r="A35" s="310" t="s">
        <v>16</v>
      </c>
      <c r="B35" t="s">
        <v>2909</v>
      </c>
      <c r="C35" t="s">
        <v>2910</v>
      </c>
      <c r="D35" t="s">
        <v>2909</v>
      </c>
      <c r="E35" t="s">
        <v>2910</v>
      </c>
      <c r="F35" t="s">
        <v>2861</v>
      </c>
      <c r="G35" t="s">
        <v>1590</v>
      </c>
    </row>
    <row r="36" spans="1:7" ht="11.25" customHeight="1">
      <c r="A36" s="310" t="s">
        <v>16</v>
      </c>
      <c r="B36" t="s">
        <v>2909</v>
      </c>
      <c r="C36" t="s">
        <v>2910</v>
      </c>
      <c r="D36" t="s">
        <v>2929</v>
      </c>
      <c r="E36" t="s">
        <v>2930</v>
      </c>
      <c r="F36" t="s">
        <v>2893</v>
      </c>
      <c r="G36" t="s">
        <v>1595</v>
      </c>
    </row>
    <row r="37" spans="1:7" ht="11.25" customHeight="1">
      <c r="A37" s="310" t="s">
        <v>16</v>
      </c>
      <c r="B37" t="s">
        <v>2909</v>
      </c>
      <c r="C37" t="s">
        <v>2910</v>
      </c>
      <c r="D37" t="s">
        <v>2931</v>
      </c>
      <c r="E37" t="s">
        <v>2932</v>
      </c>
      <c r="F37" t="s">
        <v>2893</v>
      </c>
      <c r="G37" t="s">
        <v>1599</v>
      </c>
    </row>
    <row r="38" spans="1:7" ht="11.25" customHeight="1">
      <c r="A38" s="310" t="s">
        <v>16</v>
      </c>
      <c r="B38" t="s">
        <v>2909</v>
      </c>
      <c r="C38" t="s">
        <v>2910</v>
      </c>
      <c r="D38" t="s">
        <v>2933</v>
      </c>
      <c r="E38" t="s">
        <v>2934</v>
      </c>
      <c r="F38" t="s">
        <v>2893</v>
      </c>
      <c r="G38" t="s">
        <v>1607</v>
      </c>
    </row>
    <row r="39" spans="1:7" ht="11.25" customHeight="1">
      <c r="A39" s="310" t="s">
        <v>16</v>
      </c>
      <c r="B39" t="s">
        <v>2909</v>
      </c>
      <c r="C39" t="s">
        <v>2910</v>
      </c>
      <c r="D39" t="s">
        <v>2935</v>
      </c>
      <c r="E39" t="s">
        <v>2936</v>
      </c>
      <c r="F39" t="s">
        <v>2864</v>
      </c>
      <c r="G39" t="s">
        <v>1613</v>
      </c>
    </row>
    <row r="40" spans="1:7" ht="11.25" customHeight="1">
      <c r="A40" s="310" t="s">
        <v>16</v>
      </c>
      <c r="B40" t="s">
        <v>2909</v>
      </c>
      <c r="C40" t="s">
        <v>2910</v>
      </c>
      <c r="D40" t="s">
        <v>2937</v>
      </c>
      <c r="E40" t="s">
        <v>2938</v>
      </c>
      <c r="F40" t="s">
        <v>2864</v>
      </c>
      <c r="G40" t="s">
        <v>1618</v>
      </c>
    </row>
    <row r="41" spans="1:7" ht="11.25" customHeight="1">
      <c r="A41" s="310" t="s">
        <v>16</v>
      </c>
      <c r="B41" t="s">
        <v>2909</v>
      </c>
      <c r="C41" t="s">
        <v>2910</v>
      </c>
      <c r="D41" t="s">
        <v>2939</v>
      </c>
      <c r="E41" t="s">
        <v>2940</v>
      </c>
      <c r="F41" t="s">
        <v>2864</v>
      </c>
      <c r="G41" t="s">
        <v>1622</v>
      </c>
    </row>
    <row r="42" spans="1:7" ht="11.25" customHeight="1">
      <c r="A42" s="310" t="s">
        <v>16</v>
      </c>
      <c r="B42" t="s">
        <v>2909</v>
      </c>
      <c r="C42" t="s">
        <v>2910</v>
      </c>
      <c r="D42" t="s">
        <v>2941</v>
      </c>
      <c r="E42" t="s">
        <v>2942</v>
      </c>
      <c r="F42" t="s">
        <v>2864</v>
      </c>
      <c r="G42" t="s">
        <v>1625</v>
      </c>
    </row>
    <row r="43" spans="1:7" ht="11.25" customHeight="1">
      <c r="A43" s="310" t="s">
        <v>16</v>
      </c>
      <c r="B43" t="s">
        <v>2909</v>
      </c>
      <c r="C43" t="s">
        <v>2910</v>
      </c>
      <c r="D43" t="s">
        <v>2943</v>
      </c>
      <c r="E43" t="s">
        <v>2944</v>
      </c>
      <c r="F43" t="s">
        <v>2864</v>
      </c>
      <c r="G43" t="s">
        <v>1632</v>
      </c>
    </row>
    <row r="44" spans="1:7" ht="11.25" customHeight="1">
      <c r="A44" s="310" t="s">
        <v>16</v>
      </c>
      <c r="B44" t="s">
        <v>2909</v>
      </c>
      <c r="C44" t="s">
        <v>2910</v>
      </c>
      <c r="D44" t="s">
        <v>2945</v>
      </c>
      <c r="E44" t="s">
        <v>2946</v>
      </c>
      <c r="F44" t="s">
        <v>2864</v>
      </c>
      <c r="G44" t="s">
        <v>1641</v>
      </c>
    </row>
    <row r="45" spans="1:7" ht="11.25" customHeight="1">
      <c r="A45" s="310" t="s">
        <v>16</v>
      </c>
      <c r="B45" t="s">
        <v>2947</v>
      </c>
      <c r="C45" t="s">
        <v>2948</v>
      </c>
      <c r="D45" t="s">
        <v>2949</v>
      </c>
      <c r="E45" t="s">
        <v>2950</v>
      </c>
      <c r="F45" t="s">
        <v>2864</v>
      </c>
      <c r="G45" t="s">
        <v>1646</v>
      </c>
    </row>
    <row r="46" spans="1:7" ht="11.25" customHeight="1">
      <c r="A46" s="310" t="s">
        <v>16</v>
      </c>
      <c r="B46" t="s">
        <v>2947</v>
      </c>
      <c r="C46" t="s">
        <v>2948</v>
      </c>
      <c r="D46" t="s">
        <v>2951</v>
      </c>
      <c r="E46" t="s">
        <v>2952</v>
      </c>
      <c r="F46" t="s">
        <v>2864</v>
      </c>
      <c r="G46" t="s">
        <v>1649</v>
      </c>
    </row>
    <row r="47" spans="1:7" ht="11.25" customHeight="1">
      <c r="A47" s="310" t="s">
        <v>16</v>
      </c>
      <c r="B47" t="s">
        <v>2947</v>
      </c>
      <c r="C47" t="s">
        <v>2948</v>
      </c>
      <c r="D47" t="s">
        <v>2953</v>
      </c>
      <c r="E47" t="s">
        <v>2954</v>
      </c>
      <c r="F47" t="s">
        <v>2864</v>
      </c>
      <c r="G47" t="s">
        <v>1655</v>
      </c>
    </row>
    <row r="48" spans="1:7" ht="11.25" customHeight="1">
      <c r="A48" s="310" t="s">
        <v>16</v>
      </c>
      <c r="B48" t="s">
        <v>2947</v>
      </c>
      <c r="C48" t="s">
        <v>2948</v>
      </c>
      <c r="D48" t="s">
        <v>2955</v>
      </c>
      <c r="E48" t="s">
        <v>2956</v>
      </c>
      <c r="F48" t="s">
        <v>2864</v>
      </c>
      <c r="G48" t="s">
        <v>1660</v>
      </c>
    </row>
    <row r="49" spans="1:7" ht="11.25" customHeight="1">
      <c r="A49" s="310" t="s">
        <v>16</v>
      </c>
      <c r="B49" t="s">
        <v>2947</v>
      </c>
      <c r="C49" t="s">
        <v>2948</v>
      </c>
      <c r="D49" t="s">
        <v>2957</v>
      </c>
      <c r="E49" t="s">
        <v>2958</v>
      </c>
      <c r="F49" t="s">
        <v>2864</v>
      </c>
      <c r="G49" t="s">
        <v>1663</v>
      </c>
    </row>
    <row r="50" spans="1:7" ht="11.25" customHeight="1">
      <c r="A50" s="310" t="s">
        <v>16</v>
      </c>
      <c r="B50" t="s">
        <v>2947</v>
      </c>
      <c r="C50" t="s">
        <v>2948</v>
      </c>
      <c r="D50" t="s">
        <v>2959</v>
      </c>
      <c r="E50" t="s">
        <v>2960</v>
      </c>
      <c r="F50" t="s">
        <v>2864</v>
      </c>
      <c r="G50" t="s">
        <v>1667</v>
      </c>
    </row>
    <row r="51" spans="1:7" ht="11.25" customHeight="1">
      <c r="A51" s="310" t="s">
        <v>16</v>
      </c>
      <c r="B51" t="s">
        <v>2947</v>
      </c>
      <c r="C51" t="s">
        <v>2948</v>
      </c>
      <c r="D51" t="s">
        <v>2947</v>
      </c>
      <c r="E51" t="s">
        <v>2948</v>
      </c>
      <c r="F51" t="s">
        <v>2861</v>
      </c>
      <c r="G51" t="s">
        <v>1672</v>
      </c>
    </row>
    <row r="52" spans="1:7" ht="11.25" customHeight="1">
      <c r="A52" s="310" t="s">
        <v>16</v>
      </c>
      <c r="B52" t="s">
        <v>2947</v>
      </c>
      <c r="C52" t="s">
        <v>2948</v>
      </c>
      <c r="D52" t="s">
        <v>2961</v>
      </c>
      <c r="E52" t="s">
        <v>2962</v>
      </c>
      <c r="F52" t="s">
        <v>2893</v>
      </c>
      <c r="G52" t="s">
        <v>1676</v>
      </c>
    </row>
    <row r="53" spans="1:7" ht="11.25" customHeight="1">
      <c r="A53" s="310" t="s">
        <v>16</v>
      </c>
      <c r="B53" t="s">
        <v>2947</v>
      </c>
      <c r="C53" t="s">
        <v>2948</v>
      </c>
      <c r="D53" t="s">
        <v>2963</v>
      </c>
      <c r="E53" t="s">
        <v>2964</v>
      </c>
      <c r="F53" t="s">
        <v>2864</v>
      </c>
      <c r="G53" t="s">
        <v>1678</v>
      </c>
    </row>
    <row r="54" spans="1:7" ht="11.25" customHeight="1">
      <c r="A54" s="310" t="s">
        <v>16</v>
      </c>
      <c r="B54" t="s">
        <v>2947</v>
      </c>
      <c r="C54" t="s">
        <v>2948</v>
      </c>
      <c r="D54" t="s">
        <v>2965</v>
      </c>
      <c r="E54" t="s">
        <v>2966</v>
      </c>
      <c r="F54" t="s">
        <v>2864</v>
      </c>
      <c r="G54" t="s">
        <v>1681</v>
      </c>
    </row>
    <row r="55" spans="1:7" ht="11.25" customHeight="1">
      <c r="A55" s="310" t="s">
        <v>16</v>
      </c>
      <c r="B55" t="s">
        <v>2947</v>
      </c>
      <c r="C55" t="s">
        <v>2948</v>
      </c>
      <c r="D55" t="s">
        <v>2967</v>
      </c>
      <c r="E55" t="s">
        <v>2968</v>
      </c>
      <c r="F55" t="s">
        <v>2864</v>
      </c>
      <c r="G55" t="s">
        <v>1685</v>
      </c>
    </row>
    <row r="56" spans="1:7" ht="11.25" customHeight="1">
      <c r="A56" s="310" t="s">
        <v>16</v>
      </c>
      <c r="B56" t="s">
        <v>2947</v>
      </c>
      <c r="C56" t="s">
        <v>2948</v>
      </c>
      <c r="D56" t="s">
        <v>2969</v>
      </c>
      <c r="E56" t="s">
        <v>2970</v>
      </c>
      <c r="F56" t="s">
        <v>2864</v>
      </c>
      <c r="G56" t="s">
        <v>1688</v>
      </c>
    </row>
    <row r="57" spans="1:7" ht="11.25" customHeight="1">
      <c r="A57" s="310" t="s">
        <v>16</v>
      </c>
      <c r="B57" t="s">
        <v>2947</v>
      </c>
      <c r="C57" t="s">
        <v>2948</v>
      </c>
      <c r="D57" t="s">
        <v>2971</v>
      </c>
      <c r="E57" t="s">
        <v>2972</v>
      </c>
      <c r="F57" t="s">
        <v>2864</v>
      </c>
      <c r="G57" t="s">
        <v>1691</v>
      </c>
    </row>
    <row r="58" spans="1:7" ht="11.25" customHeight="1">
      <c r="A58" s="310" t="s">
        <v>16</v>
      </c>
      <c r="B58" t="s">
        <v>2947</v>
      </c>
      <c r="C58" t="s">
        <v>2948</v>
      </c>
      <c r="D58" t="s">
        <v>2973</v>
      </c>
      <c r="E58" t="s">
        <v>2974</v>
      </c>
      <c r="F58" t="s">
        <v>2864</v>
      </c>
      <c r="G58" t="s">
        <v>1694</v>
      </c>
    </row>
    <row r="59" spans="1:7" ht="11.25" customHeight="1">
      <c r="A59" s="310" t="s">
        <v>16</v>
      </c>
      <c r="B59" t="s">
        <v>2947</v>
      </c>
      <c r="C59" t="s">
        <v>2948</v>
      </c>
      <c r="D59" t="s">
        <v>2975</v>
      </c>
      <c r="E59" t="s">
        <v>2976</v>
      </c>
      <c r="F59" t="s">
        <v>2864</v>
      </c>
      <c r="G59" t="s">
        <v>1698</v>
      </c>
    </row>
    <row r="60" spans="1:7" ht="11.25" customHeight="1">
      <c r="A60" s="310" t="s">
        <v>16</v>
      </c>
      <c r="B60" t="s">
        <v>2977</v>
      </c>
      <c r="C60" t="s">
        <v>2978</v>
      </c>
      <c r="D60" t="s">
        <v>2979</v>
      </c>
      <c r="E60" t="s">
        <v>2980</v>
      </c>
      <c r="F60" t="s">
        <v>2867</v>
      </c>
      <c r="G60" t="s">
        <v>1701</v>
      </c>
    </row>
    <row r="61" spans="1:7" ht="11.25" customHeight="1">
      <c r="A61" s="310" t="s">
        <v>16</v>
      </c>
      <c r="B61" t="s">
        <v>2977</v>
      </c>
      <c r="C61" t="s">
        <v>2978</v>
      </c>
      <c r="D61" t="s">
        <v>2981</v>
      </c>
      <c r="E61" t="s">
        <v>2982</v>
      </c>
      <c r="F61" t="s">
        <v>2864</v>
      </c>
      <c r="G61" t="s">
        <v>2983</v>
      </c>
    </row>
    <row r="62" spans="1:7" ht="11.25" customHeight="1">
      <c r="A62" s="310" t="s">
        <v>16</v>
      </c>
      <c r="B62" t="s">
        <v>2977</v>
      </c>
      <c r="C62" t="s">
        <v>2978</v>
      </c>
      <c r="D62" t="s">
        <v>2984</v>
      </c>
      <c r="E62" t="s">
        <v>2985</v>
      </c>
      <c r="F62" t="s">
        <v>2864</v>
      </c>
      <c r="G62" t="s">
        <v>2986</v>
      </c>
    </row>
    <row r="63" spans="1:7" ht="11.25" customHeight="1">
      <c r="A63" s="310" t="s">
        <v>16</v>
      </c>
      <c r="B63" t="s">
        <v>2977</v>
      </c>
      <c r="C63" t="s">
        <v>2978</v>
      </c>
      <c r="D63" t="s">
        <v>2977</v>
      </c>
      <c r="E63" t="s">
        <v>2978</v>
      </c>
      <c r="F63" t="s">
        <v>2861</v>
      </c>
      <c r="G63" t="s">
        <v>2987</v>
      </c>
    </row>
    <row r="64" spans="1:7" ht="11.25" customHeight="1">
      <c r="A64" s="310" t="s">
        <v>16</v>
      </c>
      <c r="B64" t="s">
        <v>2977</v>
      </c>
      <c r="C64" t="s">
        <v>2978</v>
      </c>
      <c r="D64" t="s">
        <v>2988</v>
      </c>
      <c r="E64" t="s">
        <v>2989</v>
      </c>
      <c r="F64" t="s">
        <v>2864</v>
      </c>
      <c r="G64" t="s">
        <v>2990</v>
      </c>
    </row>
    <row r="65" spans="1:7" ht="11.25" customHeight="1">
      <c r="A65" s="310" t="s">
        <v>16</v>
      </c>
      <c r="B65" t="s">
        <v>2977</v>
      </c>
      <c r="C65" t="s">
        <v>2978</v>
      </c>
      <c r="D65" t="s">
        <v>2991</v>
      </c>
      <c r="E65" t="s">
        <v>2992</v>
      </c>
      <c r="F65" t="s">
        <v>2864</v>
      </c>
      <c r="G65" t="s">
        <v>2993</v>
      </c>
    </row>
    <row r="66" spans="1:7" ht="11.25" customHeight="1">
      <c r="A66" s="310" t="s">
        <v>16</v>
      </c>
      <c r="B66" t="s">
        <v>2977</v>
      </c>
      <c r="C66" t="s">
        <v>2978</v>
      </c>
      <c r="D66" t="s">
        <v>2994</v>
      </c>
      <c r="E66" t="s">
        <v>2995</v>
      </c>
      <c r="F66" t="s">
        <v>2864</v>
      </c>
      <c r="G66" t="s">
        <v>2996</v>
      </c>
    </row>
    <row r="67" spans="1:7" ht="11.25" customHeight="1">
      <c r="A67" s="310" t="s">
        <v>16</v>
      </c>
      <c r="B67" t="s">
        <v>2977</v>
      </c>
      <c r="C67" t="s">
        <v>2978</v>
      </c>
      <c r="D67" t="s">
        <v>2997</v>
      </c>
      <c r="E67" t="s">
        <v>2998</v>
      </c>
      <c r="F67" t="s">
        <v>2864</v>
      </c>
      <c r="G67" t="s">
        <v>2019</v>
      </c>
    </row>
    <row r="68" spans="1:7" ht="11.25" customHeight="1">
      <c r="A68" s="310" t="s">
        <v>16</v>
      </c>
      <c r="B68" t="s">
        <v>2999</v>
      </c>
      <c r="C68" t="s">
        <v>3000</v>
      </c>
      <c r="D68" t="s">
        <v>3001</v>
      </c>
      <c r="E68" t="s">
        <v>3002</v>
      </c>
      <c r="F68" t="s">
        <v>2893</v>
      </c>
      <c r="G68" t="s">
        <v>3003</v>
      </c>
    </row>
    <row r="69" spans="1:7" ht="11.25" customHeight="1">
      <c r="A69" s="310" t="s">
        <v>16</v>
      </c>
      <c r="B69" t="s">
        <v>2999</v>
      </c>
      <c r="C69" t="s">
        <v>3000</v>
      </c>
      <c r="D69" t="s">
        <v>3004</v>
      </c>
      <c r="E69" t="s">
        <v>3005</v>
      </c>
      <c r="F69" t="s">
        <v>2867</v>
      </c>
      <c r="G69" t="s">
        <v>2222</v>
      </c>
    </row>
    <row r="70" spans="1:7" ht="11.25" customHeight="1">
      <c r="A70" s="310" t="s">
        <v>16</v>
      </c>
      <c r="B70" t="s">
        <v>2999</v>
      </c>
      <c r="C70" t="s">
        <v>3000</v>
      </c>
      <c r="D70" t="s">
        <v>3006</v>
      </c>
      <c r="E70" t="s">
        <v>3007</v>
      </c>
      <c r="F70" t="s">
        <v>2893</v>
      </c>
      <c r="G70" t="s">
        <v>3008</v>
      </c>
    </row>
    <row r="71" spans="1:7" ht="11.25" customHeight="1">
      <c r="A71" s="310" t="s">
        <v>16</v>
      </c>
      <c r="B71" t="s">
        <v>2999</v>
      </c>
      <c r="C71" t="s">
        <v>3000</v>
      </c>
      <c r="D71" t="s">
        <v>3009</v>
      </c>
      <c r="E71" t="s">
        <v>3010</v>
      </c>
      <c r="F71" t="s">
        <v>2864</v>
      </c>
      <c r="G71" t="s">
        <v>3011</v>
      </c>
    </row>
    <row r="72" spans="1:7" ht="11.25" customHeight="1">
      <c r="A72" s="310" t="s">
        <v>16</v>
      </c>
      <c r="B72" t="s">
        <v>2999</v>
      </c>
      <c r="C72" t="s">
        <v>3000</v>
      </c>
      <c r="D72" t="s">
        <v>3012</v>
      </c>
      <c r="E72" t="s">
        <v>3013</v>
      </c>
      <c r="F72" t="s">
        <v>2864</v>
      </c>
      <c r="G72" t="s">
        <v>3014</v>
      </c>
    </row>
    <row r="73" spans="1:7" ht="11.25" customHeight="1">
      <c r="A73" s="310" t="s">
        <v>16</v>
      </c>
      <c r="B73" t="s">
        <v>2999</v>
      </c>
      <c r="C73" t="s">
        <v>3000</v>
      </c>
      <c r="D73" t="s">
        <v>3015</v>
      </c>
      <c r="E73" t="s">
        <v>3016</v>
      </c>
      <c r="F73" t="s">
        <v>2864</v>
      </c>
      <c r="G73" t="s">
        <v>3017</v>
      </c>
    </row>
    <row r="74" spans="1:7" ht="11.25" customHeight="1">
      <c r="A74" s="310" t="s">
        <v>16</v>
      </c>
      <c r="B74" t="s">
        <v>2999</v>
      </c>
      <c r="C74" t="s">
        <v>3000</v>
      </c>
      <c r="D74" t="s">
        <v>3018</v>
      </c>
      <c r="E74" t="s">
        <v>3019</v>
      </c>
      <c r="F74" t="s">
        <v>2864</v>
      </c>
      <c r="G74" t="s">
        <v>3020</v>
      </c>
    </row>
    <row r="75" spans="1:7" ht="11.25" customHeight="1">
      <c r="A75" s="310" t="s">
        <v>16</v>
      </c>
      <c r="B75" t="s">
        <v>2999</v>
      </c>
      <c r="C75" t="s">
        <v>3000</v>
      </c>
      <c r="D75" t="s">
        <v>2999</v>
      </c>
      <c r="E75" t="s">
        <v>3000</v>
      </c>
      <c r="F75" t="s">
        <v>2861</v>
      </c>
      <c r="G75" t="s">
        <v>3021</v>
      </c>
    </row>
    <row r="76" spans="1:7" ht="11.25" customHeight="1">
      <c r="A76" s="310" t="s">
        <v>16</v>
      </c>
      <c r="B76" t="s">
        <v>2999</v>
      </c>
      <c r="C76" t="s">
        <v>3000</v>
      </c>
      <c r="D76" t="s">
        <v>3022</v>
      </c>
      <c r="E76" t="s">
        <v>3023</v>
      </c>
      <c r="F76" t="s">
        <v>2864</v>
      </c>
      <c r="G76" t="s">
        <v>3024</v>
      </c>
    </row>
    <row r="77" spans="1:7" ht="11.25" customHeight="1">
      <c r="A77" s="310" t="s">
        <v>16</v>
      </c>
      <c r="B77" t="s">
        <v>2999</v>
      </c>
      <c r="C77" t="s">
        <v>3000</v>
      </c>
      <c r="D77" t="s">
        <v>3025</v>
      </c>
      <c r="E77" t="s">
        <v>3026</v>
      </c>
      <c r="F77" t="s">
        <v>2864</v>
      </c>
      <c r="G77" t="s">
        <v>3027</v>
      </c>
    </row>
    <row r="78" spans="1:7" ht="11.25" customHeight="1">
      <c r="A78" s="310" t="s">
        <v>16</v>
      </c>
      <c r="B78" t="s">
        <v>2999</v>
      </c>
      <c r="C78" t="s">
        <v>3000</v>
      </c>
      <c r="D78" t="s">
        <v>3028</v>
      </c>
      <c r="E78" t="s">
        <v>3029</v>
      </c>
      <c r="F78" t="s">
        <v>2864</v>
      </c>
      <c r="G78" t="s">
        <v>3030</v>
      </c>
    </row>
    <row r="79" spans="1:7" ht="11.25" customHeight="1">
      <c r="A79" s="310" t="s">
        <v>16</v>
      </c>
      <c r="B79" t="s">
        <v>2999</v>
      </c>
      <c r="C79" t="s">
        <v>3000</v>
      </c>
      <c r="D79" t="s">
        <v>3031</v>
      </c>
      <c r="E79" t="s">
        <v>3032</v>
      </c>
      <c r="F79" t="s">
        <v>2864</v>
      </c>
      <c r="G79" t="s">
        <v>3033</v>
      </c>
    </row>
    <row r="80" spans="1:7" ht="11.25" customHeight="1">
      <c r="A80" s="310" t="s">
        <v>16</v>
      </c>
      <c r="B80" t="s">
        <v>2999</v>
      </c>
      <c r="C80" t="s">
        <v>3000</v>
      </c>
      <c r="D80" t="s">
        <v>3034</v>
      </c>
      <c r="E80" t="s">
        <v>3035</v>
      </c>
      <c r="F80" t="s">
        <v>2864</v>
      </c>
      <c r="G80" t="s">
        <v>3036</v>
      </c>
    </row>
    <row r="81" spans="1:7" ht="11.25" customHeight="1">
      <c r="A81" s="310" t="s">
        <v>16</v>
      </c>
      <c r="B81" t="s">
        <v>2999</v>
      </c>
      <c r="C81" t="s">
        <v>3000</v>
      </c>
      <c r="D81" t="s">
        <v>3037</v>
      </c>
      <c r="E81" t="s">
        <v>3038</v>
      </c>
      <c r="F81" t="s">
        <v>2864</v>
      </c>
      <c r="G81" t="s">
        <v>3039</v>
      </c>
    </row>
    <row r="82" spans="1:7" ht="11.25" customHeight="1">
      <c r="A82" s="310" t="s">
        <v>16</v>
      </c>
      <c r="B82" t="s">
        <v>2999</v>
      </c>
      <c r="C82" t="s">
        <v>3000</v>
      </c>
      <c r="D82" t="s">
        <v>3040</v>
      </c>
      <c r="E82" t="s">
        <v>3041</v>
      </c>
      <c r="F82" t="s">
        <v>2864</v>
      </c>
      <c r="G82" t="s">
        <v>3042</v>
      </c>
    </row>
    <row r="83" spans="1:7" ht="11.25" customHeight="1">
      <c r="A83" s="310" t="s">
        <v>16</v>
      </c>
      <c r="B83" t="s">
        <v>2999</v>
      </c>
      <c r="C83" t="s">
        <v>3000</v>
      </c>
      <c r="D83" t="s">
        <v>3043</v>
      </c>
      <c r="E83" t="s">
        <v>3044</v>
      </c>
      <c r="F83" t="s">
        <v>2864</v>
      </c>
      <c r="G83" t="s">
        <v>3045</v>
      </c>
    </row>
    <row r="84" spans="1:7" ht="11.25" customHeight="1">
      <c r="A84" s="310" t="s">
        <v>16</v>
      </c>
      <c r="B84" t="s">
        <v>3046</v>
      </c>
      <c r="C84" t="s">
        <v>3047</v>
      </c>
      <c r="D84" t="s">
        <v>3048</v>
      </c>
      <c r="E84" t="s">
        <v>3049</v>
      </c>
      <c r="F84" t="s">
        <v>2864</v>
      </c>
      <c r="G84" t="s">
        <v>3050</v>
      </c>
    </row>
    <row r="85" spans="1:7" ht="11.25" customHeight="1">
      <c r="A85" s="310" t="s">
        <v>16</v>
      </c>
      <c r="B85" t="s">
        <v>3046</v>
      </c>
      <c r="C85" t="s">
        <v>3047</v>
      </c>
      <c r="D85" t="s">
        <v>3051</v>
      </c>
      <c r="E85" t="s">
        <v>3052</v>
      </c>
      <c r="F85" t="s">
        <v>2864</v>
      </c>
      <c r="G85" t="s">
        <v>3053</v>
      </c>
    </row>
    <row r="86" spans="1:7" ht="11.25" customHeight="1">
      <c r="A86" s="310" t="s">
        <v>16</v>
      </c>
      <c r="B86" t="s">
        <v>3046</v>
      </c>
      <c r="C86" t="s">
        <v>3047</v>
      </c>
      <c r="D86" t="s">
        <v>3054</v>
      </c>
      <c r="E86" t="s">
        <v>3055</v>
      </c>
      <c r="F86" t="s">
        <v>2864</v>
      </c>
      <c r="G86" t="s">
        <v>3056</v>
      </c>
    </row>
    <row r="87" spans="1:7" ht="11.25" customHeight="1">
      <c r="A87" s="310" t="s">
        <v>16</v>
      </c>
      <c r="B87" t="s">
        <v>3046</v>
      </c>
      <c r="C87" t="s">
        <v>3047</v>
      </c>
      <c r="D87" t="s">
        <v>3057</v>
      </c>
      <c r="E87" t="s">
        <v>3058</v>
      </c>
      <c r="F87" t="s">
        <v>2864</v>
      </c>
      <c r="G87" t="s">
        <v>3059</v>
      </c>
    </row>
    <row r="88" spans="1:7" ht="11.25" customHeight="1">
      <c r="A88" s="310" t="s">
        <v>16</v>
      </c>
      <c r="B88" t="s">
        <v>3046</v>
      </c>
      <c r="C88" t="s">
        <v>3047</v>
      </c>
      <c r="D88" t="s">
        <v>3060</v>
      </c>
      <c r="E88" t="s">
        <v>3061</v>
      </c>
      <c r="F88" t="s">
        <v>2864</v>
      </c>
      <c r="G88" t="s">
        <v>3062</v>
      </c>
    </row>
    <row r="89" spans="1:7" ht="11.25" customHeight="1">
      <c r="A89" s="310" t="s">
        <v>16</v>
      </c>
      <c r="B89" t="s">
        <v>3046</v>
      </c>
      <c r="C89" t="s">
        <v>3047</v>
      </c>
      <c r="D89" t="s">
        <v>3046</v>
      </c>
      <c r="E89" t="s">
        <v>3047</v>
      </c>
      <c r="F89" t="s">
        <v>2861</v>
      </c>
      <c r="G89" t="s">
        <v>3063</v>
      </c>
    </row>
    <row r="90" spans="1:7" ht="11.25" customHeight="1">
      <c r="A90" s="310" t="s">
        <v>16</v>
      </c>
      <c r="B90" t="s">
        <v>3046</v>
      </c>
      <c r="C90" t="s">
        <v>3047</v>
      </c>
      <c r="D90" t="s">
        <v>3064</v>
      </c>
      <c r="E90" t="s">
        <v>3065</v>
      </c>
      <c r="F90" t="s">
        <v>2864</v>
      </c>
      <c r="G90" t="s">
        <v>3066</v>
      </c>
    </row>
    <row r="91" spans="1:7" ht="11.25" customHeight="1">
      <c r="A91" s="310" t="s">
        <v>16</v>
      </c>
      <c r="B91" t="s">
        <v>3046</v>
      </c>
      <c r="C91" t="s">
        <v>3047</v>
      </c>
      <c r="D91" t="s">
        <v>3067</v>
      </c>
      <c r="E91" t="s">
        <v>3068</v>
      </c>
      <c r="F91" t="s">
        <v>2864</v>
      </c>
      <c r="G91" t="s">
        <v>3069</v>
      </c>
    </row>
    <row r="92" spans="1:7" ht="11.25" customHeight="1">
      <c r="A92" s="310" t="s">
        <v>16</v>
      </c>
      <c r="B92" t="s">
        <v>3046</v>
      </c>
      <c r="C92" t="s">
        <v>3047</v>
      </c>
      <c r="D92" t="s">
        <v>3070</v>
      </c>
      <c r="E92" t="s">
        <v>3071</v>
      </c>
      <c r="F92" t="s">
        <v>2864</v>
      </c>
      <c r="G92" t="s">
        <v>3072</v>
      </c>
    </row>
    <row r="93" spans="1:7" ht="11.25" customHeight="1">
      <c r="A93" s="310" t="s">
        <v>16</v>
      </c>
      <c r="B93" t="s">
        <v>3046</v>
      </c>
      <c r="C93" t="s">
        <v>3047</v>
      </c>
      <c r="D93" t="s">
        <v>3073</v>
      </c>
      <c r="E93" t="s">
        <v>3074</v>
      </c>
      <c r="F93" t="s">
        <v>2864</v>
      </c>
      <c r="G93" t="s">
        <v>3075</v>
      </c>
    </row>
    <row r="94" spans="1:7" ht="11.25" customHeight="1">
      <c r="A94" s="310" t="s">
        <v>16</v>
      </c>
      <c r="B94" t="s">
        <v>3046</v>
      </c>
      <c r="C94" t="s">
        <v>3047</v>
      </c>
      <c r="D94" t="s">
        <v>3076</v>
      </c>
      <c r="E94" t="s">
        <v>3077</v>
      </c>
      <c r="F94" t="s">
        <v>2864</v>
      </c>
      <c r="G94" t="s">
        <v>3078</v>
      </c>
    </row>
    <row r="95" spans="1:7" ht="11.25" customHeight="1">
      <c r="A95" s="310" t="s">
        <v>16</v>
      </c>
      <c r="B95" t="s">
        <v>3079</v>
      </c>
      <c r="C95" t="s">
        <v>3080</v>
      </c>
      <c r="D95" t="s">
        <v>3081</v>
      </c>
      <c r="E95" t="s">
        <v>3082</v>
      </c>
      <c r="F95" t="s">
        <v>2867</v>
      </c>
      <c r="G95" t="s">
        <v>3083</v>
      </c>
    </row>
    <row r="96" spans="1:7" ht="11.25" customHeight="1">
      <c r="A96" s="310" t="s">
        <v>16</v>
      </c>
      <c r="B96" t="s">
        <v>3079</v>
      </c>
      <c r="C96" t="s">
        <v>3080</v>
      </c>
      <c r="D96" t="s">
        <v>3084</v>
      </c>
      <c r="E96" t="s">
        <v>3085</v>
      </c>
      <c r="F96" t="s">
        <v>2864</v>
      </c>
      <c r="G96" t="s">
        <v>3086</v>
      </c>
    </row>
    <row r="97" spans="1:7" ht="11.25" customHeight="1">
      <c r="A97" s="310" t="s">
        <v>16</v>
      </c>
      <c r="B97" t="s">
        <v>3079</v>
      </c>
      <c r="C97" t="s">
        <v>3080</v>
      </c>
      <c r="D97" t="s">
        <v>2949</v>
      </c>
      <c r="E97" t="s">
        <v>3087</v>
      </c>
      <c r="F97" t="s">
        <v>2864</v>
      </c>
      <c r="G97" t="s">
        <v>3088</v>
      </c>
    </row>
    <row r="98" spans="1:7" ht="11.25" customHeight="1">
      <c r="A98" s="310" t="s">
        <v>16</v>
      </c>
      <c r="B98" t="s">
        <v>3079</v>
      </c>
      <c r="C98" t="s">
        <v>3080</v>
      </c>
      <c r="D98" t="s">
        <v>3089</v>
      </c>
      <c r="E98" t="s">
        <v>3090</v>
      </c>
      <c r="F98" t="s">
        <v>2864</v>
      </c>
      <c r="G98" t="s">
        <v>3091</v>
      </c>
    </row>
    <row r="99" spans="1:7" ht="11.25" customHeight="1">
      <c r="A99" s="310" t="s">
        <v>16</v>
      </c>
      <c r="B99" t="s">
        <v>3079</v>
      </c>
      <c r="C99" t="s">
        <v>3080</v>
      </c>
      <c r="D99" t="s">
        <v>3092</v>
      </c>
      <c r="E99" t="s">
        <v>3093</v>
      </c>
      <c r="F99" t="s">
        <v>2864</v>
      </c>
      <c r="G99" t="s">
        <v>3094</v>
      </c>
    </row>
    <row r="100" spans="1:7" ht="11.25" customHeight="1">
      <c r="A100" s="310" t="s">
        <v>16</v>
      </c>
      <c r="B100" t="s">
        <v>3079</v>
      </c>
      <c r="C100" t="s">
        <v>3080</v>
      </c>
      <c r="D100" t="s">
        <v>3095</v>
      </c>
      <c r="E100" t="s">
        <v>3096</v>
      </c>
      <c r="F100" t="s">
        <v>2864</v>
      </c>
      <c r="G100" t="s">
        <v>3097</v>
      </c>
    </row>
    <row r="101" spans="1:7" ht="11.25" customHeight="1">
      <c r="A101" s="310" t="s">
        <v>16</v>
      </c>
      <c r="B101" t="s">
        <v>3079</v>
      </c>
      <c r="C101" t="s">
        <v>3080</v>
      </c>
      <c r="D101" t="s">
        <v>3098</v>
      </c>
      <c r="E101" t="s">
        <v>3099</v>
      </c>
      <c r="F101" t="s">
        <v>2864</v>
      </c>
      <c r="G101" t="s">
        <v>3100</v>
      </c>
    </row>
    <row r="102" spans="1:7" ht="11.25" customHeight="1">
      <c r="A102" s="310" t="s">
        <v>16</v>
      </c>
      <c r="B102" t="s">
        <v>3079</v>
      </c>
      <c r="C102" t="s">
        <v>3080</v>
      </c>
      <c r="D102" t="s">
        <v>3101</v>
      </c>
      <c r="E102" t="s">
        <v>3102</v>
      </c>
      <c r="F102" t="s">
        <v>2864</v>
      </c>
      <c r="G102" t="s">
        <v>3103</v>
      </c>
    </row>
    <row r="103" spans="1:7" ht="11.25" customHeight="1">
      <c r="A103" s="310" t="s">
        <v>16</v>
      </c>
      <c r="B103" t="s">
        <v>3079</v>
      </c>
      <c r="C103" t="s">
        <v>3080</v>
      </c>
      <c r="D103" t="s">
        <v>3079</v>
      </c>
      <c r="E103" t="s">
        <v>3080</v>
      </c>
      <c r="F103" t="s">
        <v>2861</v>
      </c>
      <c r="G103" t="s">
        <v>3104</v>
      </c>
    </row>
    <row r="104" spans="1:7" ht="11.25" customHeight="1">
      <c r="A104" s="310" t="s">
        <v>16</v>
      </c>
      <c r="B104" t="s">
        <v>3079</v>
      </c>
      <c r="C104" t="s">
        <v>3080</v>
      </c>
      <c r="D104" t="s">
        <v>3105</v>
      </c>
      <c r="E104" t="s">
        <v>3106</v>
      </c>
      <c r="F104" t="s">
        <v>2864</v>
      </c>
      <c r="G104" t="s">
        <v>3107</v>
      </c>
    </row>
    <row r="105" spans="1:7" ht="11.25" customHeight="1">
      <c r="A105" s="310" t="s">
        <v>16</v>
      </c>
      <c r="B105" t="s">
        <v>3079</v>
      </c>
      <c r="C105" t="s">
        <v>3080</v>
      </c>
      <c r="D105" t="s">
        <v>3108</v>
      </c>
      <c r="E105" t="s">
        <v>3109</v>
      </c>
      <c r="F105" t="s">
        <v>2864</v>
      </c>
      <c r="G105" t="s">
        <v>3110</v>
      </c>
    </row>
    <row r="106" spans="1:7" ht="11.25" customHeight="1">
      <c r="A106" s="310" t="s">
        <v>16</v>
      </c>
      <c r="B106" t="s">
        <v>3079</v>
      </c>
      <c r="C106" t="s">
        <v>3080</v>
      </c>
      <c r="D106" t="s">
        <v>3111</v>
      </c>
      <c r="E106" t="s">
        <v>3112</v>
      </c>
      <c r="F106" t="s">
        <v>2864</v>
      </c>
      <c r="G106" t="s">
        <v>3113</v>
      </c>
    </row>
    <row r="107" spans="1:7" ht="11.25" customHeight="1">
      <c r="A107" s="310" t="s">
        <v>16</v>
      </c>
      <c r="B107" t="s">
        <v>3079</v>
      </c>
      <c r="C107" t="s">
        <v>3080</v>
      </c>
      <c r="D107" t="s">
        <v>3114</v>
      </c>
      <c r="E107" t="s">
        <v>3115</v>
      </c>
      <c r="F107" t="s">
        <v>2864</v>
      </c>
      <c r="G107" t="s">
        <v>3116</v>
      </c>
    </row>
    <row r="108" spans="1:7" ht="11.25" customHeight="1">
      <c r="A108" s="310" t="s">
        <v>16</v>
      </c>
      <c r="B108" t="s">
        <v>3079</v>
      </c>
      <c r="C108" t="s">
        <v>3080</v>
      </c>
      <c r="D108" t="s">
        <v>3117</v>
      </c>
      <c r="E108" t="s">
        <v>3118</v>
      </c>
      <c r="F108" t="s">
        <v>2864</v>
      </c>
      <c r="G108" t="s">
        <v>3119</v>
      </c>
    </row>
    <row r="109" spans="1:7" ht="11.25" customHeight="1">
      <c r="A109" s="310" t="s">
        <v>16</v>
      </c>
      <c r="B109" t="s">
        <v>3120</v>
      </c>
      <c r="C109" t="s">
        <v>3121</v>
      </c>
      <c r="D109" t="s">
        <v>3122</v>
      </c>
      <c r="E109" t="s">
        <v>3123</v>
      </c>
      <c r="F109" t="s">
        <v>2867</v>
      </c>
      <c r="G109" t="s">
        <v>3124</v>
      </c>
    </row>
    <row r="110" spans="1:7" ht="11.25" customHeight="1">
      <c r="A110" s="310" t="s">
        <v>16</v>
      </c>
      <c r="B110" t="s">
        <v>3120</v>
      </c>
      <c r="C110" t="s">
        <v>3121</v>
      </c>
      <c r="D110" t="s">
        <v>3125</v>
      </c>
      <c r="E110" t="s">
        <v>3126</v>
      </c>
      <c r="F110" t="s">
        <v>2867</v>
      </c>
      <c r="G110" t="s">
        <v>3127</v>
      </c>
    </row>
    <row r="111" spans="1:7" ht="11.25" customHeight="1">
      <c r="A111" s="310" t="s">
        <v>16</v>
      </c>
      <c r="B111" t="s">
        <v>3120</v>
      </c>
      <c r="C111" t="s">
        <v>3121</v>
      </c>
      <c r="D111" t="s">
        <v>3128</v>
      </c>
      <c r="E111" t="s">
        <v>3129</v>
      </c>
      <c r="F111" t="s">
        <v>2864</v>
      </c>
      <c r="G111" t="s">
        <v>3130</v>
      </c>
    </row>
    <row r="112" spans="1:7" ht="11.25" customHeight="1">
      <c r="A112" s="310" t="s">
        <v>16</v>
      </c>
      <c r="B112" t="s">
        <v>3120</v>
      </c>
      <c r="C112" t="s">
        <v>3121</v>
      </c>
      <c r="D112" t="s">
        <v>3131</v>
      </c>
      <c r="E112" t="s">
        <v>3132</v>
      </c>
      <c r="F112" t="s">
        <v>2864</v>
      </c>
      <c r="G112" t="s">
        <v>3133</v>
      </c>
    </row>
    <row r="113" spans="1:7" ht="11.25" customHeight="1">
      <c r="A113" s="310" t="s">
        <v>16</v>
      </c>
      <c r="B113" t="s">
        <v>3120</v>
      </c>
      <c r="C113" t="s">
        <v>3121</v>
      </c>
      <c r="D113" t="s">
        <v>3134</v>
      </c>
      <c r="E113" t="s">
        <v>3135</v>
      </c>
      <c r="F113" t="s">
        <v>2864</v>
      </c>
      <c r="G113" t="s">
        <v>3136</v>
      </c>
    </row>
    <row r="114" spans="1:7" ht="11.25" customHeight="1">
      <c r="A114" s="310" t="s">
        <v>16</v>
      </c>
      <c r="B114" t="s">
        <v>3120</v>
      </c>
      <c r="C114" t="s">
        <v>3121</v>
      </c>
      <c r="D114" t="s">
        <v>3137</v>
      </c>
      <c r="E114" t="s">
        <v>3138</v>
      </c>
      <c r="F114" t="s">
        <v>2864</v>
      </c>
      <c r="G114" t="s">
        <v>3139</v>
      </c>
    </row>
    <row r="115" spans="1:7" ht="11.25" customHeight="1">
      <c r="A115" s="310" t="s">
        <v>16</v>
      </c>
      <c r="B115" t="s">
        <v>3120</v>
      </c>
      <c r="C115" t="s">
        <v>3121</v>
      </c>
      <c r="D115" t="s">
        <v>3140</v>
      </c>
      <c r="E115" t="s">
        <v>3141</v>
      </c>
      <c r="F115" t="s">
        <v>2864</v>
      </c>
      <c r="G115" t="s">
        <v>3142</v>
      </c>
    </row>
    <row r="116" spans="1:7" ht="11.25" customHeight="1">
      <c r="A116" s="310" t="s">
        <v>16</v>
      </c>
      <c r="B116" t="s">
        <v>3120</v>
      </c>
      <c r="C116" t="s">
        <v>3121</v>
      </c>
      <c r="D116" t="s">
        <v>3143</v>
      </c>
      <c r="E116" t="s">
        <v>3144</v>
      </c>
      <c r="F116" t="s">
        <v>2864</v>
      </c>
      <c r="G116" t="s">
        <v>3145</v>
      </c>
    </row>
    <row r="117" spans="1:7" ht="11.25" customHeight="1">
      <c r="A117" s="310" t="s">
        <v>16</v>
      </c>
      <c r="B117" t="s">
        <v>3120</v>
      </c>
      <c r="C117" t="s">
        <v>3121</v>
      </c>
      <c r="D117" t="s">
        <v>3146</v>
      </c>
      <c r="E117" t="s">
        <v>3147</v>
      </c>
      <c r="F117" t="s">
        <v>2864</v>
      </c>
      <c r="G117" t="s">
        <v>3148</v>
      </c>
    </row>
    <row r="118" spans="1:7" ht="11.25" customHeight="1">
      <c r="A118" s="310" t="s">
        <v>16</v>
      </c>
      <c r="B118" t="s">
        <v>3120</v>
      </c>
      <c r="C118" t="s">
        <v>3121</v>
      </c>
      <c r="D118" t="s">
        <v>3120</v>
      </c>
      <c r="E118" t="s">
        <v>3121</v>
      </c>
      <c r="F118" t="s">
        <v>2861</v>
      </c>
      <c r="G118" t="s">
        <v>3149</v>
      </c>
    </row>
    <row r="119" spans="1:7" ht="11.25" customHeight="1">
      <c r="A119" s="310" t="s">
        <v>16</v>
      </c>
      <c r="B119" t="s">
        <v>3120</v>
      </c>
      <c r="C119" t="s">
        <v>3121</v>
      </c>
      <c r="D119" t="s">
        <v>3150</v>
      </c>
      <c r="E119" t="s">
        <v>3151</v>
      </c>
      <c r="F119" t="s">
        <v>2864</v>
      </c>
      <c r="G119" t="s">
        <v>3152</v>
      </c>
    </row>
    <row r="120" spans="1:7" ht="11.25" customHeight="1">
      <c r="A120" s="310" t="s">
        <v>16</v>
      </c>
      <c r="B120" t="s">
        <v>3120</v>
      </c>
      <c r="C120" t="s">
        <v>3121</v>
      </c>
      <c r="D120" t="s">
        <v>3153</v>
      </c>
      <c r="E120" t="s">
        <v>3154</v>
      </c>
      <c r="F120" t="s">
        <v>2864</v>
      </c>
      <c r="G120" t="s">
        <v>3155</v>
      </c>
    </row>
    <row r="121" spans="1:7" ht="11.25" customHeight="1">
      <c r="A121" s="310" t="s">
        <v>16</v>
      </c>
      <c r="B121" t="s">
        <v>3120</v>
      </c>
      <c r="C121" t="s">
        <v>3121</v>
      </c>
      <c r="D121" t="s">
        <v>3156</v>
      </c>
      <c r="E121" t="s">
        <v>3157</v>
      </c>
      <c r="F121" t="s">
        <v>2864</v>
      </c>
      <c r="G121" t="s">
        <v>3158</v>
      </c>
    </row>
    <row r="122" spans="1:7" ht="11.25" customHeight="1">
      <c r="A122" s="310" t="s">
        <v>16</v>
      </c>
      <c r="B122" t="s">
        <v>3120</v>
      </c>
      <c r="C122" t="s">
        <v>3121</v>
      </c>
      <c r="D122" t="s">
        <v>3159</v>
      </c>
      <c r="E122" t="s">
        <v>3160</v>
      </c>
      <c r="F122" t="s">
        <v>2864</v>
      </c>
      <c r="G122" t="s">
        <v>3161</v>
      </c>
    </row>
    <row r="123" spans="1:7" ht="11.25" customHeight="1">
      <c r="A123" s="310" t="s">
        <v>16</v>
      </c>
      <c r="B123" t="s">
        <v>3120</v>
      </c>
      <c r="C123" t="s">
        <v>3121</v>
      </c>
      <c r="D123" t="s">
        <v>3162</v>
      </c>
      <c r="E123" t="s">
        <v>3163</v>
      </c>
      <c r="F123" t="s">
        <v>2864</v>
      </c>
      <c r="G123" t="s">
        <v>3164</v>
      </c>
    </row>
    <row r="124" spans="1:7" ht="11.25" customHeight="1">
      <c r="A124" s="310" t="s">
        <v>16</v>
      </c>
      <c r="B124" t="s">
        <v>3120</v>
      </c>
      <c r="C124" t="s">
        <v>3121</v>
      </c>
      <c r="D124" t="s">
        <v>3165</v>
      </c>
      <c r="E124" t="s">
        <v>3166</v>
      </c>
      <c r="F124" t="s">
        <v>2864</v>
      </c>
      <c r="G124" t="s">
        <v>3167</v>
      </c>
    </row>
    <row r="125" spans="1:7" ht="11.25" customHeight="1">
      <c r="A125" s="310" t="s">
        <v>16</v>
      </c>
      <c r="B125" t="s">
        <v>3120</v>
      </c>
      <c r="C125" t="s">
        <v>3121</v>
      </c>
      <c r="D125" t="s">
        <v>2975</v>
      </c>
      <c r="E125" t="s">
        <v>3168</v>
      </c>
      <c r="F125" t="s">
        <v>2864</v>
      </c>
      <c r="G125" t="s">
        <v>3169</v>
      </c>
    </row>
    <row r="126" spans="1:7" ht="11.25" customHeight="1">
      <c r="A126" s="310" t="s">
        <v>16</v>
      </c>
      <c r="B126" t="s">
        <v>3170</v>
      </c>
      <c r="C126" t="s">
        <v>3171</v>
      </c>
      <c r="D126" t="s">
        <v>2953</v>
      </c>
      <c r="E126" t="s">
        <v>3172</v>
      </c>
      <c r="F126" t="s">
        <v>2864</v>
      </c>
      <c r="G126" t="s">
        <v>3173</v>
      </c>
    </row>
    <row r="127" spans="1:7" ht="11.25" customHeight="1">
      <c r="A127" s="310" t="s">
        <v>16</v>
      </c>
      <c r="B127" t="s">
        <v>3170</v>
      </c>
      <c r="C127" t="s">
        <v>3171</v>
      </c>
      <c r="D127" t="s">
        <v>3170</v>
      </c>
      <c r="E127" t="s">
        <v>3171</v>
      </c>
      <c r="F127" t="s">
        <v>2861</v>
      </c>
      <c r="G127" t="s">
        <v>3174</v>
      </c>
    </row>
    <row r="128" spans="1:7" ht="11.25" customHeight="1">
      <c r="A128" s="310" t="s">
        <v>16</v>
      </c>
      <c r="B128" t="s">
        <v>3170</v>
      </c>
      <c r="C128" t="s">
        <v>3171</v>
      </c>
      <c r="D128" t="s">
        <v>3175</v>
      </c>
      <c r="E128" t="s">
        <v>3176</v>
      </c>
      <c r="F128" t="s">
        <v>2864</v>
      </c>
      <c r="G128" t="s">
        <v>3177</v>
      </c>
    </row>
    <row r="129" spans="1:7" ht="11.25" customHeight="1">
      <c r="A129" s="310" t="s">
        <v>16</v>
      </c>
      <c r="B129" t="s">
        <v>3170</v>
      </c>
      <c r="C129" t="s">
        <v>3171</v>
      </c>
      <c r="D129" t="s">
        <v>3178</v>
      </c>
      <c r="E129" t="s">
        <v>3179</v>
      </c>
      <c r="F129" t="s">
        <v>2864</v>
      </c>
      <c r="G129" t="s">
        <v>3180</v>
      </c>
    </row>
    <row r="130" spans="1:7" ht="11.25" customHeight="1">
      <c r="A130" s="310" t="s">
        <v>16</v>
      </c>
      <c r="B130" t="s">
        <v>3170</v>
      </c>
      <c r="C130" t="s">
        <v>3171</v>
      </c>
      <c r="D130" t="s">
        <v>3181</v>
      </c>
      <c r="E130" t="s">
        <v>3182</v>
      </c>
      <c r="F130" t="s">
        <v>2864</v>
      </c>
      <c r="G130" t="s">
        <v>3183</v>
      </c>
    </row>
    <row r="131" spans="1:7" ht="11.25" customHeight="1">
      <c r="A131" s="310" t="s">
        <v>16</v>
      </c>
      <c r="B131" t="s">
        <v>3170</v>
      </c>
      <c r="C131" t="s">
        <v>3171</v>
      </c>
      <c r="D131" t="s">
        <v>3184</v>
      </c>
      <c r="E131" t="s">
        <v>3185</v>
      </c>
      <c r="F131" t="s">
        <v>2864</v>
      </c>
      <c r="G131" t="s">
        <v>3186</v>
      </c>
    </row>
    <row r="132" spans="1:7" ht="11.25" customHeight="1">
      <c r="A132" s="310" t="s">
        <v>16</v>
      </c>
      <c r="B132" t="s">
        <v>3187</v>
      </c>
      <c r="C132" t="s">
        <v>3188</v>
      </c>
      <c r="D132" t="s">
        <v>3189</v>
      </c>
      <c r="E132" t="s">
        <v>3190</v>
      </c>
      <c r="F132" t="s">
        <v>2867</v>
      </c>
      <c r="G132" t="s">
        <v>3191</v>
      </c>
    </row>
    <row r="133" spans="1:7" ht="11.25" customHeight="1">
      <c r="A133" s="310" t="s">
        <v>16</v>
      </c>
      <c r="B133" t="s">
        <v>3187</v>
      </c>
      <c r="C133" t="s">
        <v>3188</v>
      </c>
      <c r="D133" t="s">
        <v>3192</v>
      </c>
      <c r="E133" t="s">
        <v>3193</v>
      </c>
      <c r="F133" t="s">
        <v>2864</v>
      </c>
      <c r="G133" t="s">
        <v>3194</v>
      </c>
    </row>
    <row r="134" spans="1:7" ht="11.25" customHeight="1">
      <c r="A134" s="310" t="s">
        <v>16</v>
      </c>
      <c r="B134" t="s">
        <v>3187</v>
      </c>
      <c r="C134" t="s">
        <v>3188</v>
      </c>
      <c r="D134" t="s">
        <v>3195</v>
      </c>
      <c r="E134" t="s">
        <v>3196</v>
      </c>
      <c r="F134" t="s">
        <v>2864</v>
      </c>
      <c r="G134" t="s">
        <v>3197</v>
      </c>
    </row>
    <row r="135" spans="1:7" ht="11.25" customHeight="1">
      <c r="A135" s="310" t="s">
        <v>16</v>
      </c>
      <c r="B135" t="s">
        <v>3187</v>
      </c>
      <c r="C135" t="s">
        <v>3188</v>
      </c>
      <c r="D135" t="s">
        <v>3198</v>
      </c>
      <c r="E135" t="s">
        <v>3199</v>
      </c>
      <c r="F135" t="s">
        <v>2864</v>
      </c>
      <c r="G135" t="s">
        <v>3200</v>
      </c>
    </row>
    <row r="136" spans="1:7" ht="11.25" customHeight="1">
      <c r="A136" s="310" t="s">
        <v>16</v>
      </c>
      <c r="B136" t="s">
        <v>3187</v>
      </c>
      <c r="C136" t="s">
        <v>3188</v>
      </c>
      <c r="D136" t="s">
        <v>3187</v>
      </c>
      <c r="E136" t="s">
        <v>3188</v>
      </c>
      <c r="F136" t="s">
        <v>2861</v>
      </c>
      <c r="G136" t="s">
        <v>3201</v>
      </c>
    </row>
    <row r="137" spans="1:7" ht="11.25" customHeight="1">
      <c r="A137" s="310" t="s">
        <v>16</v>
      </c>
      <c r="B137" t="s">
        <v>3187</v>
      </c>
      <c r="C137" t="s">
        <v>3188</v>
      </c>
      <c r="D137" t="s">
        <v>3202</v>
      </c>
      <c r="E137" t="s">
        <v>3203</v>
      </c>
      <c r="F137" t="s">
        <v>2864</v>
      </c>
      <c r="G137" t="s">
        <v>3204</v>
      </c>
    </row>
    <row r="138" spans="1:7" ht="11.25" customHeight="1">
      <c r="A138" s="310" t="s">
        <v>16</v>
      </c>
      <c r="B138" t="s">
        <v>3187</v>
      </c>
      <c r="C138" t="s">
        <v>3188</v>
      </c>
      <c r="D138" t="s">
        <v>3205</v>
      </c>
      <c r="E138" t="s">
        <v>3206</v>
      </c>
      <c r="F138" t="s">
        <v>2864</v>
      </c>
      <c r="G138" t="s">
        <v>3207</v>
      </c>
    </row>
    <row r="139" spans="1:7" ht="11.25" customHeight="1">
      <c r="A139" s="310" t="s">
        <v>16</v>
      </c>
      <c r="B139" t="s">
        <v>3208</v>
      </c>
      <c r="C139" t="s">
        <v>3209</v>
      </c>
      <c r="D139" t="s">
        <v>3210</v>
      </c>
      <c r="E139" t="s">
        <v>3211</v>
      </c>
      <c r="F139" t="s">
        <v>2867</v>
      </c>
      <c r="G139" t="s">
        <v>3212</v>
      </c>
    </row>
    <row r="140" spans="1:7" ht="11.25" customHeight="1">
      <c r="A140" s="310" t="s">
        <v>16</v>
      </c>
      <c r="B140" t="s">
        <v>3208</v>
      </c>
      <c r="C140" t="s">
        <v>3209</v>
      </c>
      <c r="D140" t="s">
        <v>3213</v>
      </c>
      <c r="E140" t="s">
        <v>3214</v>
      </c>
      <c r="F140" t="s">
        <v>2864</v>
      </c>
      <c r="G140" t="s">
        <v>3215</v>
      </c>
    </row>
    <row r="141" spans="1:7" ht="11.25" customHeight="1">
      <c r="A141" s="310" t="s">
        <v>16</v>
      </c>
      <c r="B141" t="s">
        <v>3208</v>
      </c>
      <c r="C141" t="s">
        <v>3209</v>
      </c>
      <c r="D141" t="s">
        <v>3216</v>
      </c>
      <c r="E141" t="s">
        <v>3217</v>
      </c>
      <c r="F141" t="s">
        <v>2864</v>
      </c>
      <c r="G141" t="s">
        <v>3218</v>
      </c>
    </row>
    <row r="142" spans="1:7" ht="11.25" customHeight="1">
      <c r="A142" s="310" t="s">
        <v>16</v>
      </c>
      <c r="B142" t="s">
        <v>3208</v>
      </c>
      <c r="C142" t="s">
        <v>3209</v>
      </c>
      <c r="D142" t="s">
        <v>3219</v>
      </c>
      <c r="E142" t="s">
        <v>3220</v>
      </c>
      <c r="F142" t="s">
        <v>2864</v>
      </c>
      <c r="G142" t="s">
        <v>3221</v>
      </c>
    </row>
    <row r="143" spans="1:7" ht="11.25" customHeight="1">
      <c r="A143" s="310" t="s">
        <v>16</v>
      </c>
      <c r="B143" t="s">
        <v>3208</v>
      </c>
      <c r="C143" t="s">
        <v>3209</v>
      </c>
      <c r="D143" t="s">
        <v>3222</v>
      </c>
      <c r="E143" t="s">
        <v>3223</v>
      </c>
      <c r="F143" t="s">
        <v>2864</v>
      </c>
      <c r="G143" t="s">
        <v>3224</v>
      </c>
    </row>
    <row r="144" spans="1:7" ht="11.25" customHeight="1">
      <c r="A144" s="310" t="s">
        <v>16</v>
      </c>
      <c r="B144" t="s">
        <v>3208</v>
      </c>
      <c r="C144" t="s">
        <v>3209</v>
      </c>
      <c r="D144" t="s">
        <v>3225</v>
      </c>
      <c r="E144" t="s">
        <v>3226</v>
      </c>
      <c r="F144" t="s">
        <v>2864</v>
      </c>
      <c r="G144" t="s">
        <v>3227</v>
      </c>
    </row>
    <row r="145" spans="1:7" ht="11.25" customHeight="1">
      <c r="A145" s="310" t="s">
        <v>16</v>
      </c>
      <c r="B145" t="s">
        <v>3208</v>
      </c>
      <c r="C145" t="s">
        <v>3209</v>
      </c>
      <c r="D145" t="s">
        <v>3228</v>
      </c>
      <c r="E145" t="s">
        <v>3229</v>
      </c>
      <c r="F145" t="s">
        <v>2864</v>
      </c>
      <c r="G145" t="s">
        <v>3230</v>
      </c>
    </row>
    <row r="146" spans="1:7" ht="11.25" customHeight="1">
      <c r="A146" s="310" t="s">
        <v>16</v>
      </c>
      <c r="B146" t="s">
        <v>3208</v>
      </c>
      <c r="C146" t="s">
        <v>3209</v>
      </c>
      <c r="D146" t="s">
        <v>3231</v>
      </c>
      <c r="E146" t="s">
        <v>3232</v>
      </c>
      <c r="F146" t="s">
        <v>2864</v>
      </c>
      <c r="G146" t="s">
        <v>3233</v>
      </c>
    </row>
    <row r="147" spans="1:7" ht="11.25" customHeight="1">
      <c r="A147" s="310" t="s">
        <v>16</v>
      </c>
      <c r="B147" t="s">
        <v>3208</v>
      </c>
      <c r="C147" t="s">
        <v>3209</v>
      </c>
      <c r="D147" t="s">
        <v>3234</v>
      </c>
      <c r="E147" t="s">
        <v>3235</v>
      </c>
      <c r="F147" t="s">
        <v>2864</v>
      </c>
      <c r="G147" t="s">
        <v>3236</v>
      </c>
    </row>
    <row r="148" spans="1:7" ht="11.25" customHeight="1">
      <c r="A148" s="310" t="s">
        <v>16</v>
      </c>
      <c r="B148" t="s">
        <v>3208</v>
      </c>
      <c r="C148" t="s">
        <v>3209</v>
      </c>
      <c r="D148" t="s">
        <v>3208</v>
      </c>
      <c r="E148" t="s">
        <v>3209</v>
      </c>
      <c r="F148" t="s">
        <v>2861</v>
      </c>
      <c r="G148" t="s">
        <v>3237</v>
      </c>
    </row>
    <row r="149" spans="1:7" ht="11.25" customHeight="1">
      <c r="A149" s="310" t="s">
        <v>16</v>
      </c>
      <c r="B149" t="s">
        <v>3208</v>
      </c>
      <c r="C149" t="s">
        <v>3209</v>
      </c>
      <c r="D149" t="s">
        <v>3238</v>
      </c>
      <c r="E149" t="s">
        <v>3239</v>
      </c>
      <c r="F149" t="s">
        <v>2864</v>
      </c>
      <c r="G149" t="s">
        <v>3240</v>
      </c>
    </row>
    <row r="150" spans="1:7" ht="11.25" customHeight="1">
      <c r="A150" s="310" t="s">
        <v>16</v>
      </c>
      <c r="B150" t="s">
        <v>3208</v>
      </c>
      <c r="C150" t="s">
        <v>3209</v>
      </c>
      <c r="D150" t="s">
        <v>3241</v>
      </c>
      <c r="E150" t="s">
        <v>3242</v>
      </c>
      <c r="F150" t="s">
        <v>2864</v>
      </c>
      <c r="G150" t="s">
        <v>3243</v>
      </c>
    </row>
    <row r="151" spans="1:7" ht="11.25" customHeight="1">
      <c r="A151" s="310" t="s">
        <v>16</v>
      </c>
      <c r="B151" t="s">
        <v>3208</v>
      </c>
      <c r="C151" t="s">
        <v>3209</v>
      </c>
      <c r="D151" t="s">
        <v>3244</v>
      </c>
      <c r="E151" t="s">
        <v>3245</v>
      </c>
      <c r="F151" t="s">
        <v>2864</v>
      </c>
      <c r="G151" t="s">
        <v>3246</v>
      </c>
    </row>
    <row r="152" spans="1:7" ht="11.25" customHeight="1">
      <c r="A152" s="310" t="s">
        <v>16</v>
      </c>
      <c r="B152" t="s">
        <v>3208</v>
      </c>
      <c r="C152" t="s">
        <v>3209</v>
      </c>
      <c r="D152" t="s">
        <v>3247</v>
      </c>
      <c r="E152" t="s">
        <v>3248</v>
      </c>
      <c r="F152" t="s">
        <v>2864</v>
      </c>
      <c r="G152" t="s">
        <v>3249</v>
      </c>
    </row>
    <row r="153" spans="1:7" ht="11.25" customHeight="1">
      <c r="A153" s="310" t="s">
        <v>16</v>
      </c>
      <c r="B153" t="s">
        <v>3208</v>
      </c>
      <c r="C153" t="s">
        <v>3209</v>
      </c>
      <c r="D153" t="s">
        <v>3250</v>
      </c>
      <c r="E153" t="s">
        <v>3251</v>
      </c>
      <c r="F153" t="s">
        <v>2864</v>
      </c>
      <c r="G153" t="s">
        <v>3252</v>
      </c>
    </row>
    <row r="154" spans="1:7" ht="11.25" customHeight="1">
      <c r="A154" s="310" t="s">
        <v>16</v>
      </c>
      <c r="B154" t="s">
        <v>3208</v>
      </c>
      <c r="C154" t="s">
        <v>3209</v>
      </c>
      <c r="D154" t="s">
        <v>3253</v>
      </c>
      <c r="E154" t="s">
        <v>3254</v>
      </c>
      <c r="F154" t="s">
        <v>2864</v>
      </c>
      <c r="G154" t="s">
        <v>3255</v>
      </c>
    </row>
    <row r="155" spans="1:7" ht="11.25" customHeight="1">
      <c r="A155" s="310" t="s">
        <v>16</v>
      </c>
      <c r="B155" t="s">
        <v>3208</v>
      </c>
      <c r="C155" t="s">
        <v>3209</v>
      </c>
      <c r="D155" t="s">
        <v>3256</v>
      </c>
      <c r="E155" t="s">
        <v>3257</v>
      </c>
      <c r="F155" t="s">
        <v>2864</v>
      </c>
      <c r="G155" t="s">
        <v>3258</v>
      </c>
    </row>
    <row r="156" spans="1:7" ht="11.25" customHeight="1">
      <c r="A156" s="310" t="s">
        <v>16</v>
      </c>
      <c r="B156" t="s">
        <v>3208</v>
      </c>
      <c r="C156" t="s">
        <v>3209</v>
      </c>
      <c r="D156" t="s">
        <v>3259</v>
      </c>
      <c r="E156" t="s">
        <v>3260</v>
      </c>
      <c r="F156" t="s">
        <v>2864</v>
      </c>
      <c r="G156" t="s">
        <v>3261</v>
      </c>
    </row>
    <row r="157" spans="1:7" ht="11.25" customHeight="1">
      <c r="A157" s="310" t="s">
        <v>16</v>
      </c>
      <c r="B157" t="s">
        <v>3208</v>
      </c>
      <c r="C157" t="s">
        <v>3209</v>
      </c>
      <c r="D157" t="s">
        <v>3262</v>
      </c>
      <c r="E157" t="s">
        <v>3263</v>
      </c>
      <c r="F157" t="s">
        <v>2864</v>
      </c>
      <c r="G157" t="s">
        <v>3264</v>
      </c>
    </row>
    <row r="158" spans="1:7" ht="11.25" customHeight="1">
      <c r="A158" s="310" t="s">
        <v>16</v>
      </c>
      <c r="B158" t="s">
        <v>3265</v>
      </c>
      <c r="C158" t="s">
        <v>3266</v>
      </c>
      <c r="D158" t="s">
        <v>3267</v>
      </c>
      <c r="E158" t="s">
        <v>3268</v>
      </c>
      <c r="F158" t="s">
        <v>2867</v>
      </c>
      <c r="G158" t="s">
        <v>3269</v>
      </c>
    </row>
    <row r="159" spans="1:7" ht="11.25" customHeight="1">
      <c r="A159" s="310" t="s">
        <v>16</v>
      </c>
      <c r="B159" t="s">
        <v>3265</v>
      </c>
      <c r="C159" t="s">
        <v>3266</v>
      </c>
      <c r="D159" t="s">
        <v>3270</v>
      </c>
      <c r="E159" t="s">
        <v>3271</v>
      </c>
      <c r="F159" t="s">
        <v>2864</v>
      </c>
      <c r="G159" t="s">
        <v>3272</v>
      </c>
    </row>
    <row r="160" spans="1:7" ht="11.25" customHeight="1">
      <c r="A160" s="310" t="s">
        <v>16</v>
      </c>
      <c r="B160" t="s">
        <v>3265</v>
      </c>
      <c r="C160" t="s">
        <v>3266</v>
      </c>
      <c r="D160" t="s">
        <v>3273</v>
      </c>
      <c r="E160" t="s">
        <v>3274</v>
      </c>
      <c r="F160" t="s">
        <v>2864</v>
      </c>
      <c r="G160" t="s">
        <v>3275</v>
      </c>
    </row>
    <row r="161" spans="1:7" ht="11.25" customHeight="1">
      <c r="A161" s="310" t="s">
        <v>16</v>
      </c>
      <c r="B161" t="s">
        <v>3265</v>
      </c>
      <c r="C161" t="s">
        <v>3266</v>
      </c>
      <c r="D161" t="s">
        <v>3276</v>
      </c>
      <c r="E161" t="s">
        <v>3277</v>
      </c>
      <c r="F161" t="s">
        <v>2864</v>
      </c>
      <c r="G161" t="s">
        <v>3278</v>
      </c>
    </row>
    <row r="162" spans="1:7" ht="11.25" customHeight="1">
      <c r="A162" s="310" t="s">
        <v>16</v>
      </c>
      <c r="B162" t="s">
        <v>3265</v>
      </c>
      <c r="C162" t="s">
        <v>3266</v>
      </c>
      <c r="D162" t="s">
        <v>3279</v>
      </c>
      <c r="E162" t="s">
        <v>3280</v>
      </c>
      <c r="F162" t="s">
        <v>2864</v>
      </c>
      <c r="G162" t="s">
        <v>3281</v>
      </c>
    </row>
    <row r="163" spans="1:7" ht="11.25" customHeight="1">
      <c r="A163" s="310" t="s">
        <v>16</v>
      </c>
      <c r="B163" t="s">
        <v>3265</v>
      </c>
      <c r="C163" t="s">
        <v>3266</v>
      </c>
      <c r="D163" t="s">
        <v>3282</v>
      </c>
      <c r="E163" t="s">
        <v>3283</v>
      </c>
      <c r="F163" t="s">
        <v>2864</v>
      </c>
      <c r="G163" t="s">
        <v>3284</v>
      </c>
    </row>
    <row r="164" spans="1:7" ht="11.25" customHeight="1">
      <c r="A164" s="310" t="s">
        <v>16</v>
      </c>
      <c r="B164" t="s">
        <v>3265</v>
      </c>
      <c r="C164" t="s">
        <v>3266</v>
      </c>
      <c r="D164" t="s">
        <v>3225</v>
      </c>
      <c r="E164" t="s">
        <v>3285</v>
      </c>
      <c r="F164" t="s">
        <v>2864</v>
      </c>
      <c r="G164" t="s">
        <v>3286</v>
      </c>
    </row>
    <row r="165" spans="1:7" ht="11.25" customHeight="1">
      <c r="A165" s="310" t="s">
        <v>16</v>
      </c>
      <c r="B165" t="s">
        <v>3265</v>
      </c>
      <c r="C165" t="s">
        <v>3266</v>
      </c>
      <c r="D165" t="s">
        <v>3287</v>
      </c>
      <c r="E165" t="s">
        <v>3288</v>
      </c>
      <c r="F165" t="s">
        <v>2864</v>
      </c>
      <c r="G165" t="s">
        <v>3289</v>
      </c>
    </row>
    <row r="166" spans="1:7" ht="11.25" customHeight="1">
      <c r="A166" s="310" t="s">
        <v>16</v>
      </c>
      <c r="B166" t="s">
        <v>3265</v>
      </c>
      <c r="C166" t="s">
        <v>3266</v>
      </c>
      <c r="D166" t="s">
        <v>3265</v>
      </c>
      <c r="E166" t="s">
        <v>3266</v>
      </c>
      <c r="F166" t="s">
        <v>2861</v>
      </c>
      <c r="G166" t="s">
        <v>3290</v>
      </c>
    </row>
    <row r="167" spans="1:7" ht="11.25" customHeight="1">
      <c r="A167" s="310" t="s">
        <v>16</v>
      </c>
      <c r="B167" t="s">
        <v>3265</v>
      </c>
      <c r="C167" t="s">
        <v>3266</v>
      </c>
      <c r="D167" t="s">
        <v>3291</v>
      </c>
      <c r="E167" t="s">
        <v>3292</v>
      </c>
      <c r="F167" t="s">
        <v>2864</v>
      </c>
      <c r="G167" t="s">
        <v>3293</v>
      </c>
    </row>
    <row r="168" spans="1:7" ht="11.25" customHeight="1">
      <c r="A168" s="310" t="s">
        <v>16</v>
      </c>
      <c r="B168" t="s">
        <v>3265</v>
      </c>
      <c r="C168" t="s">
        <v>3266</v>
      </c>
      <c r="D168" t="s">
        <v>3294</v>
      </c>
      <c r="E168" t="s">
        <v>3295</v>
      </c>
      <c r="F168" t="s">
        <v>2864</v>
      </c>
      <c r="G168" t="s">
        <v>3296</v>
      </c>
    </row>
    <row r="169" spans="1:7" ht="11.25" customHeight="1">
      <c r="A169" s="310" t="s">
        <v>16</v>
      </c>
      <c r="B169" t="s">
        <v>3265</v>
      </c>
      <c r="C169" t="s">
        <v>3266</v>
      </c>
      <c r="D169" t="s">
        <v>3297</v>
      </c>
      <c r="E169" t="s">
        <v>3298</v>
      </c>
      <c r="F169" t="s">
        <v>2864</v>
      </c>
      <c r="G169" t="s">
        <v>3299</v>
      </c>
    </row>
    <row r="170" spans="1:7" ht="11.25" customHeight="1">
      <c r="A170" s="310" t="s">
        <v>16</v>
      </c>
      <c r="B170" t="s">
        <v>3265</v>
      </c>
      <c r="C170" t="s">
        <v>3266</v>
      </c>
      <c r="D170" t="s">
        <v>3300</v>
      </c>
      <c r="E170" t="s">
        <v>3301</v>
      </c>
      <c r="F170" t="s">
        <v>2864</v>
      </c>
      <c r="G170" t="s">
        <v>3302</v>
      </c>
    </row>
    <row r="171" spans="1:7" ht="11.25" customHeight="1">
      <c r="A171" s="310" t="s">
        <v>16</v>
      </c>
      <c r="B171" t="s">
        <v>3303</v>
      </c>
      <c r="C171" t="s">
        <v>3304</v>
      </c>
      <c r="D171" t="s">
        <v>3305</v>
      </c>
      <c r="E171" t="s">
        <v>3306</v>
      </c>
      <c r="F171" t="s">
        <v>2867</v>
      </c>
      <c r="G171" t="s">
        <v>3307</v>
      </c>
    </row>
    <row r="172" spans="1:7" ht="11.25" customHeight="1">
      <c r="A172" s="310" t="s">
        <v>16</v>
      </c>
      <c r="B172" t="s">
        <v>3303</v>
      </c>
      <c r="C172" t="s">
        <v>3304</v>
      </c>
      <c r="D172" t="s">
        <v>3303</v>
      </c>
      <c r="E172" t="s">
        <v>3304</v>
      </c>
      <c r="F172" t="s">
        <v>2861</v>
      </c>
      <c r="G172" t="s">
        <v>3308</v>
      </c>
    </row>
    <row r="173" spans="1:7" ht="11.25" customHeight="1">
      <c r="A173" s="310" t="s">
        <v>16</v>
      </c>
      <c r="B173" t="s">
        <v>3303</v>
      </c>
      <c r="C173" t="s">
        <v>3304</v>
      </c>
      <c r="D173" t="s">
        <v>3309</v>
      </c>
      <c r="E173" t="s">
        <v>3310</v>
      </c>
      <c r="F173" t="s">
        <v>2864</v>
      </c>
      <c r="G173" t="s">
        <v>3311</v>
      </c>
    </row>
    <row r="174" spans="1:7" ht="11.25" customHeight="1">
      <c r="A174" s="310" t="s">
        <v>16</v>
      </c>
      <c r="B174" t="s">
        <v>3303</v>
      </c>
      <c r="C174" t="s">
        <v>3304</v>
      </c>
      <c r="D174" t="s">
        <v>3312</v>
      </c>
      <c r="E174" t="s">
        <v>3313</v>
      </c>
      <c r="F174" t="s">
        <v>2864</v>
      </c>
      <c r="G174" t="s">
        <v>3314</v>
      </c>
    </row>
    <row r="175" spans="1:7" ht="11.25" customHeight="1">
      <c r="A175" s="310" t="s">
        <v>16</v>
      </c>
      <c r="B175" t="s">
        <v>3303</v>
      </c>
      <c r="C175" t="s">
        <v>3304</v>
      </c>
      <c r="D175" t="s">
        <v>3315</v>
      </c>
      <c r="E175" t="s">
        <v>3316</v>
      </c>
      <c r="F175" t="s">
        <v>2864</v>
      </c>
      <c r="G175" t="s">
        <v>3317</v>
      </c>
    </row>
    <row r="176" spans="1:7" ht="11.25" customHeight="1">
      <c r="A176" s="310" t="s">
        <v>16</v>
      </c>
      <c r="B176" t="s">
        <v>3303</v>
      </c>
      <c r="C176" t="s">
        <v>3304</v>
      </c>
      <c r="D176" t="s">
        <v>3318</v>
      </c>
      <c r="E176" t="s">
        <v>3319</v>
      </c>
      <c r="F176" t="s">
        <v>2864</v>
      </c>
      <c r="G176" t="s">
        <v>3320</v>
      </c>
    </row>
    <row r="177" spans="1:7" ht="11.25" customHeight="1">
      <c r="A177" s="310" t="s">
        <v>16</v>
      </c>
      <c r="B177" t="s">
        <v>3321</v>
      </c>
      <c r="C177" t="s">
        <v>3322</v>
      </c>
      <c r="D177" t="s">
        <v>3323</v>
      </c>
      <c r="E177" t="s">
        <v>3324</v>
      </c>
      <c r="F177" t="s">
        <v>2867</v>
      </c>
      <c r="G177" t="s">
        <v>3325</v>
      </c>
    </row>
    <row r="178" spans="1:7" ht="11.25" customHeight="1">
      <c r="A178" s="310" t="s">
        <v>16</v>
      </c>
      <c r="B178" t="s">
        <v>3321</v>
      </c>
      <c r="C178" t="s">
        <v>3322</v>
      </c>
      <c r="D178" t="s">
        <v>3326</v>
      </c>
      <c r="E178" t="s">
        <v>3327</v>
      </c>
      <c r="F178" t="s">
        <v>2864</v>
      </c>
      <c r="G178" t="s">
        <v>3328</v>
      </c>
    </row>
    <row r="179" spans="1:7" ht="11.25" customHeight="1">
      <c r="A179" s="310" t="s">
        <v>16</v>
      </c>
      <c r="B179" t="s">
        <v>3321</v>
      </c>
      <c r="C179" t="s">
        <v>3322</v>
      </c>
      <c r="D179" t="s">
        <v>3329</v>
      </c>
      <c r="E179" t="s">
        <v>3330</v>
      </c>
      <c r="F179" t="s">
        <v>2864</v>
      </c>
      <c r="G179" t="s">
        <v>3331</v>
      </c>
    </row>
    <row r="180" spans="1:7" ht="11.25" customHeight="1">
      <c r="A180" s="310" t="s">
        <v>16</v>
      </c>
      <c r="B180" t="s">
        <v>3321</v>
      </c>
      <c r="C180" t="s">
        <v>3322</v>
      </c>
      <c r="D180" t="s">
        <v>3332</v>
      </c>
      <c r="E180" t="s">
        <v>3333</v>
      </c>
      <c r="F180" t="s">
        <v>2864</v>
      </c>
      <c r="G180" t="s">
        <v>3334</v>
      </c>
    </row>
    <row r="181" spans="1:7" ht="11.25" customHeight="1">
      <c r="A181" s="310" t="s">
        <v>16</v>
      </c>
      <c r="B181" t="s">
        <v>3321</v>
      </c>
      <c r="C181" t="s">
        <v>3322</v>
      </c>
      <c r="D181" t="s">
        <v>3335</v>
      </c>
      <c r="E181" t="s">
        <v>3336</v>
      </c>
      <c r="F181" t="s">
        <v>2864</v>
      </c>
      <c r="G181" t="s">
        <v>3337</v>
      </c>
    </row>
    <row r="182" spans="1:7" ht="11.25" customHeight="1">
      <c r="A182" s="310" t="s">
        <v>16</v>
      </c>
      <c r="B182" t="s">
        <v>3321</v>
      </c>
      <c r="C182" t="s">
        <v>3322</v>
      </c>
      <c r="D182" t="s">
        <v>3338</v>
      </c>
      <c r="E182" t="s">
        <v>3339</v>
      </c>
      <c r="F182" t="s">
        <v>2864</v>
      </c>
      <c r="G182" t="s">
        <v>3340</v>
      </c>
    </row>
    <row r="183" spans="1:7" ht="11.25" customHeight="1">
      <c r="A183" s="310" t="s">
        <v>16</v>
      </c>
      <c r="B183" t="s">
        <v>3321</v>
      </c>
      <c r="C183" t="s">
        <v>3322</v>
      </c>
      <c r="D183" t="s">
        <v>3341</v>
      </c>
      <c r="E183" t="s">
        <v>3342</v>
      </c>
      <c r="F183" t="s">
        <v>2864</v>
      </c>
      <c r="G183" t="s">
        <v>3343</v>
      </c>
    </row>
    <row r="184" spans="1:7" ht="11.25" customHeight="1">
      <c r="A184" s="310" t="s">
        <v>16</v>
      </c>
      <c r="B184" t="s">
        <v>3321</v>
      </c>
      <c r="C184" t="s">
        <v>3322</v>
      </c>
      <c r="D184" t="s">
        <v>3344</v>
      </c>
      <c r="E184" t="s">
        <v>3345</v>
      </c>
      <c r="F184" t="s">
        <v>2864</v>
      </c>
      <c r="G184" t="s">
        <v>3346</v>
      </c>
    </row>
    <row r="185" spans="1:7" ht="11.25" customHeight="1">
      <c r="A185" s="310" t="s">
        <v>16</v>
      </c>
      <c r="B185" t="s">
        <v>3321</v>
      </c>
      <c r="C185" t="s">
        <v>3322</v>
      </c>
      <c r="D185" t="s">
        <v>3321</v>
      </c>
      <c r="E185" t="s">
        <v>3322</v>
      </c>
      <c r="F185" t="s">
        <v>2861</v>
      </c>
      <c r="G185" t="s">
        <v>3347</v>
      </c>
    </row>
    <row r="186" spans="1:7" ht="11.25" customHeight="1">
      <c r="A186" s="310" t="s">
        <v>16</v>
      </c>
      <c r="B186" t="s">
        <v>3321</v>
      </c>
      <c r="C186" t="s">
        <v>3322</v>
      </c>
      <c r="D186" t="s">
        <v>3348</v>
      </c>
      <c r="E186" t="s">
        <v>3349</v>
      </c>
      <c r="F186" t="s">
        <v>2864</v>
      </c>
      <c r="G186" t="s">
        <v>3350</v>
      </c>
    </row>
    <row r="187" spans="1:7" ht="11.25" customHeight="1">
      <c r="A187" s="310" t="s">
        <v>16</v>
      </c>
      <c r="B187" t="s">
        <v>3321</v>
      </c>
      <c r="C187" t="s">
        <v>3322</v>
      </c>
      <c r="D187" t="s">
        <v>3351</v>
      </c>
      <c r="E187" t="s">
        <v>3352</v>
      </c>
      <c r="F187" t="s">
        <v>2864</v>
      </c>
      <c r="G187" t="s">
        <v>3353</v>
      </c>
    </row>
    <row r="188" spans="1:7" ht="11.25" customHeight="1">
      <c r="A188" s="310" t="s">
        <v>16</v>
      </c>
      <c r="B188" t="s">
        <v>3321</v>
      </c>
      <c r="C188" t="s">
        <v>3322</v>
      </c>
      <c r="D188" t="s">
        <v>3354</v>
      </c>
      <c r="E188" t="s">
        <v>3355</v>
      </c>
      <c r="F188" t="s">
        <v>2864</v>
      </c>
      <c r="G188" t="s">
        <v>3356</v>
      </c>
    </row>
    <row r="189" spans="1:7" ht="11.25" customHeight="1">
      <c r="A189" s="310" t="s">
        <v>16</v>
      </c>
      <c r="B189" t="s">
        <v>3357</v>
      </c>
      <c r="C189" t="s">
        <v>3358</v>
      </c>
      <c r="D189" t="s">
        <v>3359</v>
      </c>
      <c r="E189" t="s">
        <v>3360</v>
      </c>
      <c r="F189" t="s">
        <v>2864</v>
      </c>
      <c r="G189" t="s">
        <v>3361</v>
      </c>
    </row>
    <row r="190" spans="1:7" ht="11.25" customHeight="1">
      <c r="A190" s="310" t="s">
        <v>16</v>
      </c>
      <c r="B190" t="s">
        <v>3357</v>
      </c>
      <c r="C190" t="s">
        <v>3358</v>
      </c>
      <c r="D190" t="s">
        <v>3362</v>
      </c>
      <c r="E190" t="s">
        <v>3363</v>
      </c>
      <c r="F190" t="s">
        <v>2864</v>
      </c>
      <c r="G190" t="s">
        <v>3364</v>
      </c>
    </row>
    <row r="191" spans="1:7" ht="11.25" customHeight="1">
      <c r="A191" s="310" t="s">
        <v>16</v>
      </c>
      <c r="B191" t="s">
        <v>3357</v>
      </c>
      <c r="C191" t="s">
        <v>3358</v>
      </c>
      <c r="D191" t="s">
        <v>3365</v>
      </c>
      <c r="E191" t="s">
        <v>3366</v>
      </c>
      <c r="F191" t="s">
        <v>2864</v>
      </c>
      <c r="G191" t="s">
        <v>3367</v>
      </c>
    </row>
    <row r="192" spans="1:7" ht="11.25" customHeight="1">
      <c r="A192" s="310" t="s">
        <v>16</v>
      </c>
      <c r="B192" t="s">
        <v>3357</v>
      </c>
      <c r="C192" t="s">
        <v>3358</v>
      </c>
      <c r="D192" t="s">
        <v>3368</v>
      </c>
      <c r="E192" t="s">
        <v>3369</v>
      </c>
      <c r="F192" t="s">
        <v>2864</v>
      </c>
      <c r="G192" t="s">
        <v>3370</v>
      </c>
    </row>
    <row r="193" spans="1:7" ht="11.25" customHeight="1">
      <c r="A193" s="310" t="s">
        <v>16</v>
      </c>
      <c r="B193" t="s">
        <v>3357</v>
      </c>
      <c r="C193" t="s">
        <v>3358</v>
      </c>
      <c r="D193" t="s">
        <v>3371</v>
      </c>
      <c r="E193" t="s">
        <v>3372</v>
      </c>
      <c r="F193" t="s">
        <v>2864</v>
      </c>
      <c r="G193" t="s">
        <v>3373</v>
      </c>
    </row>
    <row r="194" spans="1:7" ht="11.25" customHeight="1">
      <c r="A194" s="310" t="s">
        <v>16</v>
      </c>
      <c r="B194" t="s">
        <v>3357</v>
      </c>
      <c r="C194" t="s">
        <v>3358</v>
      </c>
      <c r="D194" t="s">
        <v>3374</v>
      </c>
      <c r="E194" t="s">
        <v>3375</v>
      </c>
      <c r="F194" t="s">
        <v>2864</v>
      </c>
      <c r="G194" t="s">
        <v>3376</v>
      </c>
    </row>
    <row r="195" spans="1:7" ht="11.25" customHeight="1">
      <c r="A195" s="310" t="s">
        <v>16</v>
      </c>
      <c r="B195" t="s">
        <v>3357</v>
      </c>
      <c r="C195" t="s">
        <v>3358</v>
      </c>
      <c r="D195" t="s">
        <v>3377</v>
      </c>
      <c r="E195" t="s">
        <v>3378</v>
      </c>
      <c r="F195" t="s">
        <v>2864</v>
      </c>
      <c r="G195" t="s">
        <v>3379</v>
      </c>
    </row>
    <row r="196" spans="1:7" ht="11.25" customHeight="1">
      <c r="A196" s="310" t="s">
        <v>16</v>
      </c>
      <c r="B196" t="s">
        <v>3357</v>
      </c>
      <c r="C196" t="s">
        <v>3358</v>
      </c>
      <c r="D196" t="s">
        <v>3380</v>
      </c>
      <c r="E196" t="s">
        <v>3381</v>
      </c>
      <c r="F196" t="s">
        <v>2864</v>
      </c>
      <c r="G196" t="s">
        <v>3382</v>
      </c>
    </row>
    <row r="197" spans="1:7" ht="11.25" customHeight="1">
      <c r="A197" s="310" t="s">
        <v>16</v>
      </c>
      <c r="B197" t="s">
        <v>3357</v>
      </c>
      <c r="C197" t="s">
        <v>3358</v>
      </c>
      <c r="D197" t="s">
        <v>3357</v>
      </c>
      <c r="E197" t="s">
        <v>3358</v>
      </c>
      <c r="F197" t="s">
        <v>2861</v>
      </c>
      <c r="G197" t="s">
        <v>3383</v>
      </c>
    </row>
    <row r="198" spans="1:7" ht="11.25" customHeight="1">
      <c r="A198" s="310" t="s">
        <v>16</v>
      </c>
      <c r="B198" t="s">
        <v>3357</v>
      </c>
      <c r="C198" t="s">
        <v>3358</v>
      </c>
      <c r="D198" t="s">
        <v>3384</v>
      </c>
      <c r="E198" t="s">
        <v>3385</v>
      </c>
      <c r="F198" t="s">
        <v>2864</v>
      </c>
      <c r="G198" t="s">
        <v>3386</v>
      </c>
    </row>
    <row r="199" spans="1:7" ht="11.25" customHeight="1">
      <c r="A199" s="310" t="s">
        <v>16</v>
      </c>
      <c r="B199" t="s">
        <v>3357</v>
      </c>
      <c r="C199" t="s">
        <v>3358</v>
      </c>
      <c r="D199" t="s">
        <v>3387</v>
      </c>
      <c r="E199" t="s">
        <v>3388</v>
      </c>
      <c r="F199" t="s">
        <v>2864</v>
      </c>
      <c r="G199" t="s">
        <v>3389</v>
      </c>
    </row>
    <row r="200" spans="1:7" ht="11.25" customHeight="1">
      <c r="A200" s="310" t="s">
        <v>16</v>
      </c>
      <c r="B200" t="s">
        <v>3357</v>
      </c>
      <c r="C200" t="s">
        <v>3358</v>
      </c>
      <c r="D200" t="s">
        <v>3390</v>
      </c>
      <c r="E200" t="s">
        <v>3391</v>
      </c>
      <c r="F200" t="s">
        <v>2864</v>
      </c>
      <c r="G200" t="s">
        <v>3392</v>
      </c>
    </row>
    <row r="201" spans="1:7" ht="11.25" customHeight="1">
      <c r="A201" s="310" t="s">
        <v>16</v>
      </c>
      <c r="B201" t="s">
        <v>3357</v>
      </c>
      <c r="C201" t="s">
        <v>3358</v>
      </c>
      <c r="D201" t="s">
        <v>3247</v>
      </c>
      <c r="E201" t="s">
        <v>3393</v>
      </c>
      <c r="F201" t="s">
        <v>2864</v>
      </c>
      <c r="G201" t="s">
        <v>3394</v>
      </c>
    </row>
    <row r="202" spans="1:7" ht="11.25" customHeight="1">
      <c r="A202" s="310" t="s">
        <v>16</v>
      </c>
      <c r="B202" t="s">
        <v>3357</v>
      </c>
      <c r="C202" t="s">
        <v>3358</v>
      </c>
      <c r="D202" t="s">
        <v>3395</v>
      </c>
      <c r="E202" t="s">
        <v>3396</v>
      </c>
      <c r="F202" t="s">
        <v>2864</v>
      </c>
      <c r="G202" t="s">
        <v>3397</v>
      </c>
    </row>
    <row r="203" spans="1:7" ht="11.25" customHeight="1">
      <c r="A203" s="310" t="s">
        <v>16</v>
      </c>
      <c r="B203" t="s">
        <v>3357</v>
      </c>
      <c r="C203" t="s">
        <v>3358</v>
      </c>
      <c r="D203" t="s">
        <v>3398</v>
      </c>
      <c r="E203" t="s">
        <v>3399</v>
      </c>
      <c r="F203" t="s">
        <v>2864</v>
      </c>
      <c r="G203" t="s">
        <v>3400</v>
      </c>
    </row>
    <row r="204" spans="1:7" ht="11.25" customHeight="1">
      <c r="A204" s="310" t="s">
        <v>16</v>
      </c>
      <c r="B204" t="s">
        <v>3357</v>
      </c>
      <c r="C204" t="s">
        <v>3358</v>
      </c>
      <c r="D204" t="s">
        <v>3401</v>
      </c>
      <c r="E204" t="s">
        <v>3402</v>
      </c>
      <c r="F204" t="s">
        <v>2864</v>
      </c>
      <c r="G204" t="s">
        <v>3403</v>
      </c>
    </row>
    <row r="205" spans="1:7" ht="11.25" customHeight="1">
      <c r="A205" s="310" t="s">
        <v>16</v>
      </c>
      <c r="B205" t="s">
        <v>3357</v>
      </c>
      <c r="C205" t="s">
        <v>3358</v>
      </c>
      <c r="D205" t="s">
        <v>3404</v>
      </c>
      <c r="E205" t="s">
        <v>3405</v>
      </c>
      <c r="F205" t="s">
        <v>2864</v>
      </c>
      <c r="G205" t="s">
        <v>3406</v>
      </c>
    </row>
    <row r="206" spans="1:7" ht="11.25" customHeight="1">
      <c r="A206" s="310" t="s">
        <v>16</v>
      </c>
      <c r="B206" t="s">
        <v>3407</v>
      </c>
      <c r="C206" t="s">
        <v>3408</v>
      </c>
      <c r="D206" t="s">
        <v>3409</v>
      </c>
      <c r="E206" t="s">
        <v>3410</v>
      </c>
      <c r="F206" t="s">
        <v>2867</v>
      </c>
      <c r="G206" t="s">
        <v>3411</v>
      </c>
    </row>
    <row r="207" spans="1:7" ht="11.25" customHeight="1">
      <c r="A207" s="310" t="s">
        <v>16</v>
      </c>
      <c r="B207" t="s">
        <v>3407</v>
      </c>
      <c r="C207" t="s">
        <v>3408</v>
      </c>
      <c r="D207" t="s">
        <v>3412</v>
      </c>
      <c r="E207" t="s">
        <v>3413</v>
      </c>
      <c r="F207" t="s">
        <v>2864</v>
      </c>
      <c r="G207" t="s">
        <v>3414</v>
      </c>
    </row>
    <row r="208" spans="1:7" ht="11.25" customHeight="1">
      <c r="A208" s="310" t="s">
        <v>16</v>
      </c>
      <c r="B208" t="s">
        <v>3407</v>
      </c>
      <c r="C208" t="s">
        <v>3408</v>
      </c>
      <c r="D208" t="s">
        <v>3415</v>
      </c>
      <c r="E208" t="s">
        <v>3416</v>
      </c>
      <c r="F208" t="s">
        <v>2864</v>
      </c>
      <c r="G208" t="s">
        <v>3417</v>
      </c>
    </row>
    <row r="209" spans="1:7" ht="11.25" customHeight="1">
      <c r="A209" s="310" t="s">
        <v>16</v>
      </c>
      <c r="B209" t="s">
        <v>3407</v>
      </c>
      <c r="C209" t="s">
        <v>3408</v>
      </c>
      <c r="D209" t="s">
        <v>3418</v>
      </c>
      <c r="E209" t="s">
        <v>3419</v>
      </c>
      <c r="F209" t="s">
        <v>2864</v>
      </c>
      <c r="G209" t="s">
        <v>3420</v>
      </c>
    </row>
    <row r="210" spans="1:7" ht="11.25" customHeight="1">
      <c r="A210" s="310" t="s">
        <v>16</v>
      </c>
      <c r="B210" t="s">
        <v>3407</v>
      </c>
      <c r="C210" t="s">
        <v>3408</v>
      </c>
      <c r="D210" t="s">
        <v>3421</v>
      </c>
      <c r="E210" t="s">
        <v>3422</v>
      </c>
      <c r="F210" t="s">
        <v>2864</v>
      </c>
      <c r="G210" t="s">
        <v>3423</v>
      </c>
    </row>
    <row r="211" spans="1:7" ht="11.25" customHeight="1">
      <c r="A211" s="310" t="s">
        <v>16</v>
      </c>
      <c r="B211" t="s">
        <v>3407</v>
      </c>
      <c r="C211" t="s">
        <v>3408</v>
      </c>
      <c r="D211" t="s">
        <v>3424</v>
      </c>
      <c r="E211" t="s">
        <v>3425</v>
      </c>
      <c r="F211" t="s">
        <v>2864</v>
      </c>
      <c r="G211" t="s">
        <v>3426</v>
      </c>
    </row>
    <row r="212" spans="1:7" ht="11.25" customHeight="1">
      <c r="A212" s="310" t="s">
        <v>16</v>
      </c>
      <c r="B212" t="s">
        <v>3407</v>
      </c>
      <c r="C212" t="s">
        <v>3408</v>
      </c>
      <c r="D212" t="s">
        <v>3427</v>
      </c>
      <c r="E212" t="s">
        <v>3428</v>
      </c>
      <c r="F212" t="s">
        <v>2864</v>
      </c>
      <c r="G212" t="s">
        <v>3429</v>
      </c>
    </row>
    <row r="213" spans="1:7" ht="11.25" customHeight="1">
      <c r="A213" s="310" t="s">
        <v>16</v>
      </c>
      <c r="B213" t="s">
        <v>3407</v>
      </c>
      <c r="C213" t="s">
        <v>3408</v>
      </c>
      <c r="D213" t="s">
        <v>3430</v>
      </c>
      <c r="E213" t="s">
        <v>3431</v>
      </c>
      <c r="F213" t="s">
        <v>2864</v>
      </c>
      <c r="G213" t="s">
        <v>3432</v>
      </c>
    </row>
    <row r="214" spans="1:7" ht="11.25" customHeight="1">
      <c r="A214" s="310" t="s">
        <v>16</v>
      </c>
      <c r="B214" t="s">
        <v>3407</v>
      </c>
      <c r="C214" t="s">
        <v>3408</v>
      </c>
      <c r="D214" t="s">
        <v>3433</v>
      </c>
      <c r="E214" t="s">
        <v>3434</v>
      </c>
      <c r="F214" t="s">
        <v>2864</v>
      </c>
      <c r="G214" t="s">
        <v>3435</v>
      </c>
    </row>
    <row r="215" spans="1:7" ht="11.25" customHeight="1">
      <c r="A215" s="310" t="s">
        <v>16</v>
      </c>
      <c r="B215" t="s">
        <v>3407</v>
      </c>
      <c r="C215" t="s">
        <v>3408</v>
      </c>
      <c r="D215" t="s">
        <v>3436</v>
      </c>
      <c r="E215" t="s">
        <v>3437</v>
      </c>
      <c r="F215" t="s">
        <v>2864</v>
      </c>
      <c r="G215" t="s">
        <v>3438</v>
      </c>
    </row>
    <row r="216" spans="1:7" ht="11.25" customHeight="1">
      <c r="A216" s="310" t="s">
        <v>16</v>
      </c>
      <c r="B216" t="s">
        <v>3407</v>
      </c>
      <c r="C216" t="s">
        <v>3408</v>
      </c>
      <c r="D216" t="s">
        <v>3439</v>
      </c>
      <c r="E216" t="s">
        <v>3440</v>
      </c>
      <c r="F216" t="s">
        <v>2864</v>
      </c>
      <c r="G216" t="s">
        <v>3441</v>
      </c>
    </row>
    <row r="217" spans="1:7" ht="11.25" customHeight="1">
      <c r="A217" s="310" t="s">
        <v>16</v>
      </c>
      <c r="B217" t="s">
        <v>3407</v>
      </c>
      <c r="C217" t="s">
        <v>3408</v>
      </c>
      <c r="D217" t="s">
        <v>3442</v>
      </c>
      <c r="E217" t="s">
        <v>3443</v>
      </c>
      <c r="F217" t="s">
        <v>2864</v>
      </c>
      <c r="G217" t="s">
        <v>3444</v>
      </c>
    </row>
    <row r="218" spans="1:7" ht="11.25" customHeight="1">
      <c r="A218" s="310" t="s">
        <v>16</v>
      </c>
      <c r="B218" t="s">
        <v>3407</v>
      </c>
      <c r="C218" t="s">
        <v>3408</v>
      </c>
      <c r="D218" t="s">
        <v>3407</v>
      </c>
      <c r="E218" t="s">
        <v>3408</v>
      </c>
      <c r="F218" t="s">
        <v>2861</v>
      </c>
      <c r="G218" t="s">
        <v>3445</v>
      </c>
    </row>
    <row r="219" spans="1:7" ht="11.25" customHeight="1">
      <c r="A219" s="310" t="s">
        <v>16</v>
      </c>
      <c r="B219" t="s">
        <v>3407</v>
      </c>
      <c r="C219" t="s">
        <v>3408</v>
      </c>
      <c r="D219" t="s">
        <v>3446</v>
      </c>
      <c r="E219" t="s">
        <v>3447</v>
      </c>
      <c r="F219" t="s">
        <v>2864</v>
      </c>
      <c r="G219" t="s">
        <v>3448</v>
      </c>
    </row>
    <row r="220" spans="1:7" ht="11.25" customHeight="1">
      <c r="A220" s="310" t="s">
        <v>16</v>
      </c>
      <c r="B220" t="s">
        <v>3449</v>
      </c>
      <c r="C220" t="s">
        <v>3450</v>
      </c>
      <c r="D220" t="s">
        <v>3451</v>
      </c>
      <c r="E220" t="s">
        <v>3452</v>
      </c>
      <c r="F220" t="s">
        <v>2867</v>
      </c>
      <c r="G220" t="s">
        <v>3453</v>
      </c>
    </row>
    <row r="221" spans="1:7" ht="11.25" customHeight="1">
      <c r="A221" s="310" t="s">
        <v>16</v>
      </c>
      <c r="B221" t="s">
        <v>3449</v>
      </c>
      <c r="C221" t="s">
        <v>3450</v>
      </c>
      <c r="D221" t="s">
        <v>3454</v>
      </c>
      <c r="E221" t="s">
        <v>3455</v>
      </c>
      <c r="F221" t="s">
        <v>2864</v>
      </c>
      <c r="G221" t="s">
        <v>3456</v>
      </c>
    </row>
    <row r="222" spans="1:7" ht="11.25" customHeight="1">
      <c r="A222" s="310" t="s">
        <v>16</v>
      </c>
      <c r="B222" t="s">
        <v>3449</v>
      </c>
      <c r="C222" t="s">
        <v>3450</v>
      </c>
      <c r="D222" t="s">
        <v>3457</v>
      </c>
      <c r="E222" t="s">
        <v>3458</v>
      </c>
      <c r="F222" t="s">
        <v>2864</v>
      </c>
      <c r="G222" t="s">
        <v>3459</v>
      </c>
    </row>
    <row r="223" spans="1:7" ht="11.25" customHeight="1">
      <c r="A223" s="310" t="s">
        <v>16</v>
      </c>
      <c r="B223" t="s">
        <v>3449</v>
      </c>
      <c r="C223" t="s">
        <v>3450</v>
      </c>
      <c r="D223" t="s">
        <v>3460</v>
      </c>
      <c r="E223" t="s">
        <v>3461</v>
      </c>
      <c r="F223" t="s">
        <v>2864</v>
      </c>
      <c r="G223" t="s">
        <v>3462</v>
      </c>
    </row>
    <row r="224" spans="1:7" ht="11.25" customHeight="1">
      <c r="A224" s="310" t="s">
        <v>16</v>
      </c>
      <c r="B224" t="s">
        <v>3449</v>
      </c>
      <c r="C224" t="s">
        <v>3450</v>
      </c>
      <c r="D224" t="s">
        <v>3463</v>
      </c>
      <c r="E224" t="s">
        <v>3464</v>
      </c>
      <c r="F224" t="s">
        <v>2864</v>
      </c>
      <c r="G224" t="s">
        <v>3465</v>
      </c>
    </row>
    <row r="225" spans="1:7" ht="11.25" customHeight="1">
      <c r="A225" s="310" t="s">
        <v>16</v>
      </c>
      <c r="B225" t="s">
        <v>3449</v>
      </c>
      <c r="C225" t="s">
        <v>3450</v>
      </c>
      <c r="D225" t="s">
        <v>3466</v>
      </c>
      <c r="E225" t="s">
        <v>3467</v>
      </c>
      <c r="F225" t="s">
        <v>2864</v>
      </c>
      <c r="G225" t="s">
        <v>3468</v>
      </c>
    </row>
    <row r="226" spans="1:7" ht="11.25" customHeight="1">
      <c r="A226" s="310" t="s">
        <v>16</v>
      </c>
      <c r="B226" t="s">
        <v>3449</v>
      </c>
      <c r="C226" t="s">
        <v>3450</v>
      </c>
      <c r="D226" t="s">
        <v>3469</v>
      </c>
      <c r="E226" t="s">
        <v>3470</v>
      </c>
      <c r="F226" t="s">
        <v>2864</v>
      </c>
      <c r="G226" t="s">
        <v>3471</v>
      </c>
    </row>
    <row r="227" spans="1:7" ht="11.25" customHeight="1">
      <c r="A227" s="310" t="s">
        <v>16</v>
      </c>
      <c r="B227" t="s">
        <v>3449</v>
      </c>
      <c r="C227" t="s">
        <v>3450</v>
      </c>
      <c r="D227" t="s">
        <v>3472</v>
      </c>
      <c r="E227" t="s">
        <v>3473</v>
      </c>
      <c r="F227" t="s">
        <v>2864</v>
      </c>
      <c r="G227" t="s">
        <v>3474</v>
      </c>
    </row>
    <row r="228" spans="1:7" ht="11.25" customHeight="1">
      <c r="A228" s="310" t="s">
        <v>16</v>
      </c>
      <c r="B228" t="s">
        <v>3449</v>
      </c>
      <c r="C228" t="s">
        <v>3450</v>
      </c>
      <c r="D228" t="s">
        <v>3475</v>
      </c>
      <c r="E228" t="s">
        <v>3476</v>
      </c>
      <c r="F228" t="s">
        <v>2864</v>
      </c>
      <c r="G228" t="s">
        <v>3477</v>
      </c>
    </row>
    <row r="229" spans="1:7" ht="11.25" customHeight="1">
      <c r="A229" s="310" t="s">
        <v>16</v>
      </c>
      <c r="B229" t="s">
        <v>3449</v>
      </c>
      <c r="C229" t="s">
        <v>3450</v>
      </c>
      <c r="D229" t="s">
        <v>3478</v>
      </c>
      <c r="E229" t="s">
        <v>3479</v>
      </c>
      <c r="F229" t="s">
        <v>2864</v>
      </c>
      <c r="G229" t="s">
        <v>3480</v>
      </c>
    </row>
    <row r="230" spans="1:7" ht="11.25" customHeight="1">
      <c r="A230" s="310" t="s">
        <v>16</v>
      </c>
      <c r="B230" t="s">
        <v>3449</v>
      </c>
      <c r="C230" t="s">
        <v>3450</v>
      </c>
      <c r="D230" t="s">
        <v>3481</v>
      </c>
      <c r="E230" t="s">
        <v>3482</v>
      </c>
      <c r="F230" t="s">
        <v>2893</v>
      </c>
      <c r="G230" t="s">
        <v>3483</v>
      </c>
    </row>
    <row r="231" spans="1:7" ht="11.25" customHeight="1">
      <c r="A231" s="310" t="s">
        <v>16</v>
      </c>
      <c r="B231" t="s">
        <v>3449</v>
      </c>
      <c r="C231" t="s">
        <v>3450</v>
      </c>
      <c r="D231" t="s">
        <v>3484</v>
      </c>
      <c r="E231" t="s">
        <v>3485</v>
      </c>
      <c r="F231" t="s">
        <v>2864</v>
      </c>
      <c r="G231" t="s">
        <v>3486</v>
      </c>
    </row>
    <row r="232" spans="1:7" ht="11.25" customHeight="1">
      <c r="A232" s="310" t="s">
        <v>16</v>
      </c>
      <c r="B232" t="s">
        <v>3449</v>
      </c>
      <c r="C232" t="s">
        <v>3450</v>
      </c>
      <c r="D232" t="s">
        <v>2963</v>
      </c>
      <c r="E232" t="s">
        <v>3487</v>
      </c>
      <c r="F232" t="s">
        <v>2864</v>
      </c>
      <c r="G232" t="s">
        <v>3488</v>
      </c>
    </row>
    <row r="233" spans="1:7" ht="11.25" customHeight="1">
      <c r="A233" s="310" t="s">
        <v>16</v>
      </c>
      <c r="B233" t="s">
        <v>3449</v>
      </c>
      <c r="C233" t="s">
        <v>3450</v>
      </c>
      <c r="D233" t="s">
        <v>3489</v>
      </c>
      <c r="E233" t="s">
        <v>3490</v>
      </c>
      <c r="F233" t="s">
        <v>2864</v>
      </c>
      <c r="G233" t="s">
        <v>3491</v>
      </c>
    </row>
    <row r="234" spans="1:7" ht="11.25" customHeight="1">
      <c r="A234" s="310" t="s">
        <v>16</v>
      </c>
      <c r="B234" t="s">
        <v>3449</v>
      </c>
      <c r="C234" t="s">
        <v>3450</v>
      </c>
      <c r="D234" t="s">
        <v>3492</v>
      </c>
      <c r="E234" t="s">
        <v>3493</v>
      </c>
      <c r="F234" t="s">
        <v>2864</v>
      </c>
      <c r="G234" t="s">
        <v>3494</v>
      </c>
    </row>
    <row r="235" spans="1:7" ht="11.25" customHeight="1">
      <c r="A235" s="310" t="s">
        <v>16</v>
      </c>
      <c r="B235" t="s">
        <v>3449</v>
      </c>
      <c r="C235" t="s">
        <v>3450</v>
      </c>
      <c r="D235" t="s">
        <v>3495</v>
      </c>
      <c r="E235" t="s">
        <v>3496</v>
      </c>
      <c r="F235" t="s">
        <v>2864</v>
      </c>
      <c r="G235" t="s">
        <v>3497</v>
      </c>
    </row>
    <row r="236" spans="1:7" ht="11.25" customHeight="1">
      <c r="A236" s="310" t="s">
        <v>16</v>
      </c>
      <c r="B236" t="s">
        <v>3449</v>
      </c>
      <c r="C236" t="s">
        <v>3450</v>
      </c>
      <c r="D236" t="s">
        <v>3498</v>
      </c>
      <c r="E236" t="s">
        <v>3499</v>
      </c>
      <c r="F236" t="s">
        <v>2864</v>
      </c>
      <c r="G236" t="s">
        <v>3500</v>
      </c>
    </row>
    <row r="237" spans="1:7" ht="11.25" customHeight="1">
      <c r="A237" s="310" t="s">
        <v>16</v>
      </c>
      <c r="B237" t="s">
        <v>3449</v>
      </c>
      <c r="C237" t="s">
        <v>3450</v>
      </c>
      <c r="D237" t="s">
        <v>3501</v>
      </c>
      <c r="E237" t="s">
        <v>3502</v>
      </c>
      <c r="F237" t="s">
        <v>2864</v>
      </c>
      <c r="G237" t="s">
        <v>3503</v>
      </c>
    </row>
    <row r="238" spans="1:7" ht="11.25" customHeight="1">
      <c r="A238" s="310" t="s">
        <v>16</v>
      </c>
      <c r="B238" t="s">
        <v>3449</v>
      </c>
      <c r="C238" t="s">
        <v>3450</v>
      </c>
      <c r="D238" t="s">
        <v>3504</v>
      </c>
      <c r="E238" t="s">
        <v>3505</v>
      </c>
      <c r="F238" t="s">
        <v>2864</v>
      </c>
      <c r="G238" t="s">
        <v>3506</v>
      </c>
    </row>
    <row r="239" spans="1:7" ht="11.25" customHeight="1">
      <c r="A239" s="310" t="s">
        <v>16</v>
      </c>
      <c r="B239" t="s">
        <v>3449</v>
      </c>
      <c r="C239" t="s">
        <v>3450</v>
      </c>
      <c r="D239" t="s">
        <v>3449</v>
      </c>
      <c r="E239" t="s">
        <v>3450</v>
      </c>
      <c r="F239" t="s">
        <v>2861</v>
      </c>
      <c r="G239" t="s">
        <v>3507</v>
      </c>
    </row>
    <row r="240" spans="1:7" ht="11.25" customHeight="1">
      <c r="A240" s="310" t="s">
        <v>16</v>
      </c>
      <c r="B240" t="s">
        <v>3508</v>
      </c>
      <c r="C240" t="s">
        <v>3509</v>
      </c>
      <c r="D240" t="s">
        <v>3510</v>
      </c>
      <c r="E240" t="s">
        <v>3511</v>
      </c>
      <c r="F240" t="s">
        <v>2867</v>
      </c>
      <c r="G240" t="s">
        <v>3512</v>
      </c>
    </row>
    <row r="241" spans="1:7" ht="11.25" customHeight="1">
      <c r="A241" s="310" t="s">
        <v>16</v>
      </c>
      <c r="B241" t="s">
        <v>3508</v>
      </c>
      <c r="C241" t="s">
        <v>3509</v>
      </c>
      <c r="D241" t="s">
        <v>3513</v>
      </c>
      <c r="E241" t="s">
        <v>3514</v>
      </c>
      <c r="F241" t="s">
        <v>2864</v>
      </c>
      <c r="G241" t="s">
        <v>3515</v>
      </c>
    </row>
    <row r="242" spans="1:7" ht="11.25" customHeight="1">
      <c r="A242" s="310" t="s">
        <v>16</v>
      </c>
      <c r="B242" t="s">
        <v>3508</v>
      </c>
      <c r="C242" t="s">
        <v>3509</v>
      </c>
      <c r="D242" t="s">
        <v>3516</v>
      </c>
      <c r="E242" t="s">
        <v>3517</v>
      </c>
      <c r="F242" t="s">
        <v>2864</v>
      </c>
      <c r="G242" t="s">
        <v>3518</v>
      </c>
    </row>
    <row r="243" spans="1:7" ht="11.25" customHeight="1">
      <c r="A243" s="310" t="s">
        <v>16</v>
      </c>
      <c r="B243" t="s">
        <v>3508</v>
      </c>
      <c r="C243" t="s">
        <v>3509</v>
      </c>
      <c r="D243" t="s">
        <v>2884</v>
      </c>
      <c r="E243" t="s">
        <v>3519</v>
      </c>
      <c r="F243" t="s">
        <v>2864</v>
      </c>
      <c r="G243" t="s">
        <v>3520</v>
      </c>
    </row>
    <row r="244" spans="1:7" ht="11.25" customHeight="1">
      <c r="A244" s="310" t="s">
        <v>16</v>
      </c>
      <c r="B244" t="s">
        <v>3508</v>
      </c>
      <c r="C244" t="s">
        <v>3509</v>
      </c>
      <c r="D244" t="s">
        <v>3521</v>
      </c>
      <c r="E244" t="s">
        <v>3522</v>
      </c>
      <c r="F244" t="s">
        <v>2864</v>
      </c>
      <c r="G244" t="s">
        <v>3523</v>
      </c>
    </row>
    <row r="245" spans="1:7" ht="11.25" customHeight="1">
      <c r="A245" s="310" t="s">
        <v>16</v>
      </c>
      <c r="B245" t="s">
        <v>3508</v>
      </c>
      <c r="C245" t="s">
        <v>3509</v>
      </c>
      <c r="D245" t="s">
        <v>3524</v>
      </c>
      <c r="E245" t="s">
        <v>3525</v>
      </c>
      <c r="F245" t="s">
        <v>2864</v>
      </c>
      <c r="G245" t="s">
        <v>3526</v>
      </c>
    </row>
    <row r="246" spans="1:7" ht="11.25" customHeight="1">
      <c r="A246" s="310" t="s">
        <v>16</v>
      </c>
      <c r="B246" t="s">
        <v>3508</v>
      </c>
      <c r="C246" t="s">
        <v>3509</v>
      </c>
      <c r="D246" t="s">
        <v>3527</v>
      </c>
      <c r="E246" t="s">
        <v>3528</v>
      </c>
      <c r="F246" t="s">
        <v>2864</v>
      </c>
      <c r="G246" t="s">
        <v>3529</v>
      </c>
    </row>
    <row r="247" spans="1:7" ht="11.25" customHeight="1">
      <c r="A247" s="310" t="s">
        <v>16</v>
      </c>
      <c r="B247" t="s">
        <v>3508</v>
      </c>
      <c r="C247" t="s">
        <v>3509</v>
      </c>
      <c r="D247" t="s">
        <v>3530</v>
      </c>
      <c r="E247" t="s">
        <v>3531</v>
      </c>
      <c r="F247" t="s">
        <v>2864</v>
      </c>
      <c r="G247" t="s">
        <v>3532</v>
      </c>
    </row>
    <row r="248" spans="1:7" ht="11.25" customHeight="1">
      <c r="A248" s="310" t="s">
        <v>16</v>
      </c>
      <c r="B248" t="s">
        <v>3508</v>
      </c>
      <c r="C248" t="s">
        <v>3509</v>
      </c>
      <c r="D248" t="s">
        <v>3533</v>
      </c>
      <c r="E248" t="s">
        <v>3534</v>
      </c>
      <c r="F248" t="s">
        <v>2864</v>
      </c>
      <c r="G248" t="s">
        <v>3535</v>
      </c>
    </row>
    <row r="249" spans="1:7" ht="11.25" customHeight="1">
      <c r="A249" s="310" t="s">
        <v>16</v>
      </c>
      <c r="B249" t="s">
        <v>3508</v>
      </c>
      <c r="C249" t="s">
        <v>3509</v>
      </c>
      <c r="D249" t="s">
        <v>3536</v>
      </c>
      <c r="E249" t="s">
        <v>3537</v>
      </c>
      <c r="F249" t="s">
        <v>2864</v>
      </c>
      <c r="G249" t="s">
        <v>3538</v>
      </c>
    </row>
    <row r="250" spans="1:7" ht="11.25" customHeight="1">
      <c r="A250" s="310" t="s">
        <v>16</v>
      </c>
      <c r="B250" t="s">
        <v>3508</v>
      </c>
      <c r="C250" t="s">
        <v>3509</v>
      </c>
      <c r="D250" t="s">
        <v>3539</v>
      </c>
      <c r="E250" t="s">
        <v>3540</v>
      </c>
      <c r="F250" t="s">
        <v>2864</v>
      </c>
      <c r="G250" t="s">
        <v>3541</v>
      </c>
    </row>
    <row r="251" spans="1:7" ht="11.25" customHeight="1">
      <c r="A251" s="310" t="s">
        <v>16</v>
      </c>
      <c r="B251" t="s">
        <v>3508</v>
      </c>
      <c r="C251" t="s">
        <v>3509</v>
      </c>
      <c r="D251" t="s">
        <v>3508</v>
      </c>
      <c r="E251" t="s">
        <v>3509</v>
      </c>
      <c r="F251" t="s">
        <v>2861</v>
      </c>
      <c r="G251" t="s">
        <v>3542</v>
      </c>
    </row>
    <row r="252" spans="1:7" ht="11.25" customHeight="1">
      <c r="A252" s="310" t="s">
        <v>16</v>
      </c>
      <c r="B252" t="s">
        <v>3543</v>
      </c>
      <c r="C252" t="s">
        <v>3544</v>
      </c>
      <c r="D252" t="s">
        <v>3545</v>
      </c>
      <c r="E252" t="s">
        <v>3546</v>
      </c>
      <c r="F252" t="s">
        <v>2864</v>
      </c>
      <c r="G252" t="s">
        <v>3547</v>
      </c>
    </row>
    <row r="253" spans="1:7" ht="11.25" customHeight="1">
      <c r="A253" s="310" t="s">
        <v>16</v>
      </c>
      <c r="B253" t="s">
        <v>3543</v>
      </c>
      <c r="C253" t="s">
        <v>3544</v>
      </c>
      <c r="D253" t="s">
        <v>3548</v>
      </c>
      <c r="E253" t="s">
        <v>3549</v>
      </c>
      <c r="F253" t="s">
        <v>2864</v>
      </c>
      <c r="G253" t="s">
        <v>3550</v>
      </c>
    </row>
    <row r="254" spans="1:7" ht="11.25" customHeight="1">
      <c r="A254" s="310" t="s">
        <v>16</v>
      </c>
      <c r="B254" t="s">
        <v>3543</v>
      </c>
      <c r="C254" t="s">
        <v>3544</v>
      </c>
      <c r="D254" t="s">
        <v>3551</v>
      </c>
      <c r="E254" t="s">
        <v>3552</v>
      </c>
      <c r="F254" t="s">
        <v>2864</v>
      </c>
      <c r="G254" t="s">
        <v>3553</v>
      </c>
    </row>
    <row r="255" spans="1:7" ht="11.25" customHeight="1">
      <c r="A255" s="310" t="s">
        <v>16</v>
      </c>
      <c r="B255" t="s">
        <v>3543</v>
      </c>
      <c r="C255" t="s">
        <v>3544</v>
      </c>
      <c r="D255" t="s">
        <v>3554</v>
      </c>
      <c r="E255" t="s">
        <v>3555</v>
      </c>
      <c r="F255" t="s">
        <v>2864</v>
      </c>
      <c r="G255" t="s">
        <v>3556</v>
      </c>
    </row>
    <row r="256" spans="1:7" ht="11.25" customHeight="1">
      <c r="A256" s="310" t="s">
        <v>16</v>
      </c>
      <c r="B256" t="s">
        <v>3543</v>
      </c>
      <c r="C256" t="s">
        <v>3544</v>
      </c>
      <c r="D256" t="s">
        <v>3557</v>
      </c>
      <c r="E256" t="s">
        <v>3558</v>
      </c>
      <c r="F256" t="s">
        <v>2864</v>
      </c>
      <c r="G256" t="s">
        <v>3559</v>
      </c>
    </row>
    <row r="257" spans="1:7" ht="11.25" customHeight="1">
      <c r="A257" s="310" t="s">
        <v>16</v>
      </c>
      <c r="B257" t="s">
        <v>3543</v>
      </c>
      <c r="C257" t="s">
        <v>3544</v>
      </c>
      <c r="D257" t="s">
        <v>3560</v>
      </c>
      <c r="E257" t="s">
        <v>3561</v>
      </c>
      <c r="F257" t="s">
        <v>2864</v>
      </c>
      <c r="G257" t="s">
        <v>3562</v>
      </c>
    </row>
    <row r="258" spans="1:7" ht="11.25" customHeight="1">
      <c r="A258" s="310" t="s">
        <v>16</v>
      </c>
      <c r="B258" t="s">
        <v>3543</v>
      </c>
      <c r="C258" t="s">
        <v>3544</v>
      </c>
      <c r="D258" t="s">
        <v>3543</v>
      </c>
      <c r="E258" t="s">
        <v>3544</v>
      </c>
      <c r="F258" t="s">
        <v>2861</v>
      </c>
      <c r="G258" t="s">
        <v>3563</v>
      </c>
    </row>
    <row r="259" spans="1:7" ht="11.25" customHeight="1">
      <c r="A259" s="310" t="s">
        <v>16</v>
      </c>
      <c r="B259" t="s">
        <v>3564</v>
      </c>
      <c r="C259" t="s">
        <v>3565</v>
      </c>
      <c r="D259" t="s">
        <v>3566</v>
      </c>
      <c r="E259" t="s">
        <v>3567</v>
      </c>
      <c r="F259" t="s">
        <v>2864</v>
      </c>
      <c r="G259" t="s">
        <v>3568</v>
      </c>
    </row>
    <row r="260" spans="1:7" ht="11.25" customHeight="1">
      <c r="A260" s="310" t="s">
        <v>16</v>
      </c>
      <c r="B260" t="s">
        <v>3564</v>
      </c>
      <c r="C260" t="s">
        <v>3565</v>
      </c>
      <c r="D260" t="s">
        <v>3569</v>
      </c>
      <c r="E260" t="s">
        <v>3570</v>
      </c>
      <c r="F260" t="s">
        <v>2864</v>
      </c>
      <c r="G260" t="s">
        <v>3571</v>
      </c>
    </row>
    <row r="261" spans="1:7" ht="11.25" customHeight="1">
      <c r="A261" s="310" t="s">
        <v>16</v>
      </c>
      <c r="B261" t="s">
        <v>3564</v>
      </c>
      <c r="C261" t="s">
        <v>3565</v>
      </c>
      <c r="D261" t="s">
        <v>3572</v>
      </c>
      <c r="E261" t="s">
        <v>3573</v>
      </c>
      <c r="F261" t="s">
        <v>2864</v>
      </c>
      <c r="G261" t="s">
        <v>3574</v>
      </c>
    </row>
    <row r="262" spans="1:7" ht="11.25" customHeight="1">
      <c r="A262" s="310" t="s">
        <v>16</v>
      </c>
      <c r="B262" t="s">
        <v>3564</v>
      </c>
      <c r="C262" t="s">
        <v>3565</v>
      </c>
      <c r="D262" t="s">
        <v>3575</v>
      </c>
      <c r="E262" t="s">
        <v>3576</v>
      </c>
      <c r="F262" t="s">
        <v>2864</v>
      </c>
      <c r="G262" t="s">
        <v>3577</v>
      </c>
    </row>
    <row r="263" spans="1:7" ht="11.25" customHeight="1">
      <c r="A263" s="310" t="s">
        <v>16</v>
      </c>
      <c r="B263" t="s">
        <v>3564</v>
      </c>
      <c r="C263" t="s">
        <v>3565</v>
      </c>
      <c r="D263" t="s">
        <v>3578</v>
      </c>
      <c r="E263" t="s">
        <v>3579</v>
      </c>
      <c r="F263" t="s">
        <v>2864</v>
      </c>
      <c r="G263" t="s">
        <v>3580</v>
      </c>
    </row>
    <row r="264" spans="1:7" ht="11.25" customHeight="1">
      <c r="A264" s="310" t="s">
        <v>16</v>
      </c>
      <c r="B264" t="s">
        <v>3564</v>
      </c>
      <c r="C264" t="s">
        <v>3565</v>
      </c>
      <c r="D264" t="s">
        <v>3581</v>
      </c>
      <c r="E264" t="s">
        <v>3582</v>
      </c>
      <c r="F264" t="s">
        <v>2864</v>
      </c>
      <c r="G264" t="s">
        <v>3583</v>
      </c>
    </row>
    <row r="265" spans="1:7" ht="11.25" customHeight="1">
      <c r="A265" s="310" t="s">
        <v>16</v>
      </c>
      <c r="B265" t="s">
        <v>3564</v>
      </c>
      <c r="C265" t="s">
        <v>3565</v>
      </c>
      <c r="D265" t="s">
        <v>3584</v>
      </c>
      <c r="E265" t="s">
        <v>3585</v>
      </c>
      <c r="F265" t="s">
        <v>2864</v>
      </c>
      <c r="G265" t="s">
        <v>3586</v>
      </c>
    </row>
    <row r="266" spans="1:7" ht="11.25" customHeight="1">
      <c r="A266" s="310" t="s">
        <v>16</v>
      </c>
      <c r="B266" t="s">
        <v>3564</v>
      </c>
      <c r="C266" t="s">
        <v>3565</v>
      </c>
      <c r="D266" t="s">
        <v>3587</v>
      </c>
      <c r="E266" t="s">
        <v>3588</v>
      </c>
      <c r="F266" t="s">
        <v>2864</v>
      </c>
      <c r="G266" t="s">
        <v>3589</v>
      </c>
    </row>
    <row r="267" spans="1:7" ht="11.25" customHeight="1">
      <c r="A267" s="310" t="s">
        <v>16</v>
      </c>
      <c r="B267" t="s">
        <v>3564</v>
      </c>
      <c r="C267" t="s">
        <v>3565</v>
      </c>
      <c r="D267" t="s">
        <v>3590</v>
      </c>
      <c r="E267" t="s">
        <v>3591</v>
      </c>
      <c r="F267" t="s">
        <v>2864</v>
      </c>
      <c r="G267" t="s">
        <v>3592</v>
      </c>
    </row>
    <row r="268" spans="1:7" ht="11.25" customHeight="1">
      <c r="A268" s="310" t="s">
        <v>16</v>
      </c>
      <c r="B268" t="s">
        <v>3564</v>
      </c>
      <c r="C268" t="s">
        <v>3565</v>
      </c>
      <c r="D268" t="s">
        <v>3593</v>
      </c>
      <c r="E268" t="s">
        <v>3594</v>
      </c>
      <c r="F268" t="s">
        <v>2864</v>
      </c>
      <c r="G268" t="s">
        <v>3595</v>
      </c>
    </row>
    <row r="269" spans="1:7" ht="11.25" customHeight="1">
      <c r="A269" s="310" t="s">
        <v>16</v>
      </c>
      <c r="B269" t="s">
        <v>3564</v>
      </c>
      <c r="C269" t="s">
        <v>3565</v>
      </c>
      <c r="D269" t="s">
        <v>3596</v>
      </c>
      <c r="E269" t="s">
        <v>3597</v>
      </c>
      <c r="F269" t="s">
        <v>2864</v>
      </c>
      <c r="G269" t="s">
        <v>3598</v>
      </c>
    </row>
    <row r="270" spans="1:7" ht="11.25" customHeight="1">
      <c r="A270" s="310" t="s">
        <v>16</v>
      </c>
      <c r="B270" t="s">
        <v>3564</v>
      </c>
      <c r="C270" t="s">
        <v>3565</v>
      </c>
      <c r="D270" t="s">
        <v>3599</v>
      </c>
      <c r="E270" t="s">
        <v>3600</v>
      </c>
      <c r="F270" t="s">
        <v>2864</v>
      </c>
      <c r="G270" t="s">
        <v>3601</v>
      </c>
    </row>
    <row r="271" spans="1:7" ht="11.25" customHeight="1">
      <c r="A271" s="310" t="s">
        <v>16</v>
      </c>
      <c r="B271" t="s">
        <v>3564</v>
      </c>
      <c r="C271" t="s">
        <v>3565</v>
      </c>
      <c r="D271" t="s">
        <v>3602</v>
      </c>
      <c r="E271" t="s">
        <v>3603</v>
      </c>
      <c r="F271" t="s">
        <v>2864</v>
      </c>
      <c r="G271" t="s">
        <v>3604</v>
      </c>
    </row>
    <row r="272" spans="1:7" ht="11.25" customHeight="1">
      <c r="A272" s="310" t="s">
        <v>16</v>
      </c>
      <c r="B272" t="s">
        <v>3564</v>
      </c>
      <c r="C272" t="s">
        <v>3565</v>
      </c>
      <c r="D272" t="s">
        <v>3605</v>
      </c>
      <c r="E272" t="s">
        <v>3606</v>
      </c>
      <c r="F272" t="s">
        <v>2864</v>
      </c>
      <c r="G272" t="s">
        <v>3607</v>
      </c>
    </row>
    <row r="273" spans="1:7" ht="11.25" customHeight="1">
      <c r="A273" s="310" t="s">
        <v>16</v>
      </c>
      <c r="B273" t="s">
        <v>3564</v>
      </c>
      <c r="C273" t="s">
        <v>3565</v>
      </c>
      <c r="D273" t="s">
        <v>3608</v>
      </c>
      <c r="E273" t="s">
        <v>3609</v>
      </c>
      <c r="F273" t="s">
        <v>2864</v>
      </c>
      <c r="G273" t="s">
        <v>3610</v>
      </c>
    </row>
    <row r="274" spans="1:7" ht="11.25" customHeight="1">
      <c r="A274" s="310" t="s">
        <v>16</v>
      </c>
      <c r="B274" t="s">
        <v>3564</v>
      </c>
      <c r="C274" t="s">
        <v>3565</v>
      </c>
      <c r="D274" t="s">
        <v>3564</v>
      </c>
      <c r="E274" t="s">
        <v>3565</v>
      </c>
      <c r="F274" t="s">
        <v>2861</v>
      </c>
      <c r="G274" t="s">
        <v>3611</v>
      </c>
    </row>
    <row r="275" spans="1:7" ht="11.25" customHeight="1">
      <c r="A275" s="310" t="s">
        <v>16</v>
      </c>
      <c r="B275" t="s">
        <v>3612</v>
      </c>
      <c r="C275" t="s">
        <v>3613</v>
      </c>
      <c r="D275" t="s">
        <v>3614</v>
      </c>
      <c r="E275" t="s">
        <v>3615</v>
      </c>
      <c r="F275" t="s">
        <v>2864</v>
      </c>
      <c r="G275" t="s">
        <v>3616</v>
      </c>
    </row>
    <row r="276" spans="1:7" ht="11.25" customHeight="1">
      <c r="A276" s="310" t="s">
        <v>16</v>
      </c>
      <c r="B276" t="s">
        <v>3612</v>
      </c>
      <c r="C276" t="s">
        <v>3613</v>
      </c>
      <c r="D276" t="s">
        <v>3617</v>
      </c>
      <c r="E276" t="s">
        <v>3618</v>
      </c>
      <c r="F276" t="s">
        <v>2864</v>
      </c>
      <c r="G276" t="s">
        <v>3619</v>
      </c>
    </row>
    <row r="277" spans="1:7" ht="11.25" customHeight="1">
      <c r="A277" s="310" t="s">
        <v>16</v>
      </c>
      <c r="B277" t="s">
        <v>3612</v>
      </c>
      <c r="C277" t="s">
        <v>3613</v>
      </c>
      <c r="D277" t="s">
        <v>3424</v>
      </c>
      <c r="E277" t="s">
        <v>3620</v>
      </c>
      <c r="F277" t="s">
        <v>2864</v>
      </c>
      <c r="G277" t="s">
        <v>3621</v>
      </c>
    </row>
    <row r="278" spans="1:7" ht="11.25" customHeight="1">
      <c r="A278" s="310" t="s">
        <v>16</v>
      </c>
      <c r="B278" t="s">
        <v>3612</v>
      </c>
      <c r="C278" t="s">
        <v>3613</v>
      </c>
      <c r="D278" t="s">
        <v>3622</v>
      </c>
      <c r="E278" t="s">
        <v>3623</v>
      </c>
      <c r="F278" t="s">
        <v>2864</v>
      </c>
      <c r="G278" t="s">
        <v>3624</v>
      </c>
    </row>
    <row r="279" spans="1:7" ht="11.25" customHeight="1">
      <c r="A279" s="310" t="s">
        <v>16</v>
      </c>
      <c r="B279" t="s">
        <v>3612</v>
      </c>
      <c r="C279" t="s">
        <v>3613</v>
      </c>
      <c r="D279" t="s">
        <v>3625</v>
      </c>
      <c r="E279" t="s">
        <v>3626</v>
      </c>
      <c r="F279" t="s">
        <v>2864</v>
      </c>
      <c r="G279" t="s">
        <v>3627</v>
      </c>
    </row>
    <row r="280" spans="1:7" ht="11.25" customHeight="1">
      <c r="A280" s="310" t="s">
        <v>16</v>
      </c>
      <c r="B280" t="s">
        <v>3612</v>
      </c>
      <c r="C280" t="s">
        <v>3613</v>
      </c>
      <c r="D280" t="s">
        <v>3628</v>
      </c>
      <c r="E280" t="s">
        <v>3629</v>
      </c>
      <c r="F280" t="s">
        <v>2864</v>
      </c>
      <c r="G280" t="s">
        <v>3630</v>
      </c>
    </row>
    <row r="281" spans="1:7" ht="11.25" customHeight="1">
      <c r="A281" s="310" t="s">
        <v>16</v>
      </c>
      <c r="B281" t="s">
        <v>3612</v>
      </c>
      <c r="C281" t="s">
        <v>3613</v>
      </c>
      <c r="D281" t="s">
        <v>3631</v>
      </c>
      <c r="E281" t="s">
        <v>3632</v>
      </c>
      <c r="F281" t="s">
        <v>2864</v>
      </c>
      <c r="G281" t="s">
        <v>3633</v>
      </c>
    </row>
    <row r="282" spans="1:7" ht="11.25" customHeight="1">
      <c r="A282" s="310" t="s">
        <v>16</v>
      </c>
      <c r="B282" t="s">
        <v>3612</v>
      </c>
      <c r="C282" t="s">
        <v>3613</v>
      </c>
      <c r="D282" t="s">
        <v>3634</v>
      </c>
      <c r="E282" t="s">
        <v>3635</v>
      </c>
      <c r="F282" t="s">
        <v>2864</v>
      </c>
      <c r="G282" t="s">
        <v>3636</v>
      </c>
    </row>
    <row r="283" spans="1:7" ht="11.25" customHeight="1">
      <c r="A283" s="310" t="s">
        <v>16</v>
      </c>
      <c r="B283" t="s">
        <v>3612</v>
      </c>
      <c r="C283" t="s">
        <v>3613</v>
      </c>
      <c r="D283" t="s">
        <v>3637</v>
      </c>
      <c r="E283" t="s">
        <v>3638</v>
      </c>
      <c r="F283" t="s">
        <v>2864</v>
      </c>
      <c r="G283" t="s">
        <v>3639</v>
      </c>
    </row>
    <row r="284" spans="1:7" ht="11.25" customHeight="1">
      <c r="A284" s="310" t="s">
        <v>16</v>
      </c>
      <c r="B284" t="s">
        <v>3612</v>
      </c>
      <c r="C284" t="s">
        <v>3613</v>
      </c>
      <c r="D284" t="s">
        <v>3640</v>
      </c>
      <c r="E284" t="s">
        <v>3641</v>
      </c>
      <c r="F284" t="s">
        <v>2864</v>
      </c>
      <c r="G284" t="s">
        <v>3642</v>
      </c>
    </row>
    <row r="285" spans="1:7" ht="11.25" customHeight="1">
      <c r="A285" s="310" t="s">
        <v>16</v>
      </c>
      <c r="B285" t="s">
        <v>3612</v>
      </c>
      <c r="C285" t="s">
        <v>3613</v>
      </c>
      <c r="D285" t="s">
        <v>3643</v>
      </c>
      <c r="E285" t="s">
        <v>3644</v>
      </c>
      <c r="F285" t="s">
        <v>2864</v>
      </c>
      <c r="G285" t="s">
        <v>3645</v>
      </c>
    </row>
    <row r="286" spans="1:7" ht="11.25" customHeight="1">
      <c r="A286" s="310" t="s">
        <v>16</v>
      </c>
      <c r="B286" t="s">
        <v>3612</v>
      </c>
      <c r="C286" t="s">
        <v>3613</v>
      </c>
      <c r="D286" t="s">
        <v>3646</v>
      </c>
      <c r="E286" t="s">
        <v>3647</v>
      </c>
      <c r="F286" t="s">
        <v>2864</v>
      </c>
      <c r="G286" t="s">
        <v>3648</v>
      </c>
    </row>
    <row r="287" spans="1:7" ht="11.25" customHeight="1">
      <c r="A287" s="310" t="s">
        <v>16</v>
      </c>
      <c r="B287" t="s">
        <v>3612</v>
      </c>
      <c r="C287" t="s">
        <v>3613</v>
      </c>
      <c r="D287" t="s">
        <v>3649</v>
      </c>
      <c r="E287" t="s">
        <v>3650</v>
      </c>
      <c r="F287" t="s">
        <v>2864</v>
      </c>
      <c r="G287" t="s">
        <v>3651</v>
      </c>
    </row>
    <row r="288" spans="1:7" ht="11.25" customHeight="1">
      <c r="A288" s="310" t="s">
        <v>16</v>
      </c>
      <c r="B288" t="s">
        <v>3612</v>
      </c>
      <c r="C288" t="s">
        <v>3613</v>
      </c>
      <c r="D288" t="s">
        <v>3652</v>
      </c>
      <c r="E288" t="s">
        <v>3653</v>
      </c>
      <c r="F288" t="s">
        <v>2864</v>
      </c>
      <c r="G288" t="s">
        <v>3654</v>
      </c>
    </row>
    <row r="289" spans="1:7" ht="11.25" customHeight="1">
      <c r="A289" s="310" t="s">
        <v>16</v>
      </c>
      <c r="B289" t="s">
        <v>3612</v>
      </c>
      <c r="C289" t="s">
        <v>3613</v>
      </c>
      <c r="D289" t="s">
        <v>3655</v>
      </c>
      <c r="E289" t="s">
        <v>3656</v>
      </c>
      <c r="F289" t="s">
        <v>2864</v>
      </c>
      <c r="G289" t="s">
        <v>3657</v>
      </c>
    </row>
    <row r="290" spans="1:7" ht="11.25" customHeight="1">
      <c r="A290" s="310" t="s">
        <v>16</v>
      </c>
      <c r="B290" t="s">
        <v>3612</v>
      </c>
      <c r="C290" t="s">
        <v>3613</v>
      </c>
      <c r="D290" t="s">
        <v>3612</v>
      </c>
      <c r="E290" t="s">
        <v>3613</v>
      </c>
      <c r="F290" t="s">
        <v>2861</v>
      </c>
      <c r="G290" t="s">
        <v>3658</v>
      </c>
    </row>
    <row r="291" spans="1:7" ht="11.25" customHeight="1">
      <c r="A291" s="310" t="s">
        <v>16</v>
      </c>
      <c r="B291" t="s">
        <v>3659</v>
      </c>
      <c r="C291" t="s">
        <v>3660</v>
      </c>
      <c r="D291" t="s">
        <v>3661</v>
      </c>
      <c r="E291" t="s">
        <v>3662</v>
      </c>
      <c r="F291" t="s">
        <v>2867</v>
      </c>
      <c r="G291" t="s">
        <v>3663</v>
      </c>
    </row>
    <row r="292" spans="1:7" ht="11.25" customHeight="1">
      <c r="A292" s="310" t="s">
        <v>16</v>
      </c>
      <c r="B292" t="s">
        <v>3659</v>
      </c>
      <c r="C292" t="s">
        <v>3660</v>
      </c>
      <c r="D292" t="s">
        <v>3664</v>
      </c>
      <c r="E292" t="s">
        <v>3665</v>
      </c>
      <c r="F292" t="s">
        <v>2864</v>
      </c>
      <c r="G292" t="s">
        <v>3666</v>
      </c>
    </row>
    <row r="293" spans="1:7" ht="11.25" customHeight="1">
      <c r="A293" s="310" t="s">
        <v>16</v>
      </c>
      <c r="B293" t="s">
        <v>3659</v>
      </c>
      <c r="C293" t="s">
        <v>3660</v>
      </c>
      <c r="D293" t="s">
        <v>3667</v>
      </c>
      <c r="E293" t="s">
        <v>3668</v>
      </c>
      <c r="F293" t="s">
        <v>2864</v>
      </c>
      <c r="G293" t="s">
        <v>3669</v>
      </c>
    </row>
    <row r="294" spans="1:7" ht="11.25" customHeight="1">
      <c r="A294" s="310" t="s">
        <v>16</v>
      </c>
      <c r="B294" t="s">
        <v>3659</v>
      </c>
      <c r="C294" t="s">
        <v>3660</v>
      </c>
      <c r="D294" t="s">
        <v>3670</v>
      </c>
      <c r="E294" t="s">
        <v>3671</v>
      </c>
      <c r="F294" t="s">
        <v>2864</v>
      </c>
      <c r="G294" t="s">
        <v>3672</v>
      </c>
    </row>
    <row r="295" spans="1:7" ht="11.25" customHeight="1">
      <c r="A295" s="310" t="s">
        <v>16</v>
      </c>
      <c r="B295" t="s">
        <v>3659</v>
      </c>
      <c r="C295" t="s">
        <v>3660</v>
      </c>
      <c r="D295" t="s">
        <v>3673</v>
      </c>
      <c r="E295" t="s">
        <v>3674</v>
      </c>
      <c r="F295" t="s">
        <v>2864</v>
      </c>
      <c r="G295" t="s">
        <v>3675</v>
      </c>
    </row>
    <row r="296" spans="1:7" ht="11.25" customHeight="1">
      <c r="A296" s="310" t="s">
        <v>16</v>
      </c>
      <c r="B296" t="s">
        <v>3659</v>
      </c>
      <c r="C296" t="s">
        <v>3660</v>
      </c>
      <c r="D296" t="s">
        <v>3676</v>
      </c>
      <c r="E296" t="s">
        <v>3677</v>
      </c>
      <c r="F296" t="s">
        <v>2864</v>
      </c>
      <c r="G296" t="s">
        <v>3678</v>
      </c>
    </row>
    <row r="297" spans="1:7" ht="11.25" customHeight="1">
      <c r="A297" s="310" t="s">
        <v>16</v>
      </c>
      <c r="B297" t="s">
        <v>3659</v>
      </c>
      <c r="C297" t="s">
        <v>3660</v>
      </c>
      <c r="D297" t="s">
        <v>3679</v>
      </c>
      <c r="E297" t="s">
        <v>3680</v>
      </c>
      <c r="F297" t="s">
        <v>2864</v>
      </c>
      <c r="G297" t="s">
        <v>3681</v>
      </c>
    </row>
    <row r="298" spans="1:7" ht="11.25" customHeight="1">
      <c r="A298" s="310" t="s">
        <v>16</v>
      </c>
      <c r="B298" t="s">
        <v>3659</v>
      </c>
      <c r="C298" t="s">
        <v>3660</v>
      </c>
      <c r="D298" t="s">
        <v>3371</v>
      </c>
      <c r="E298" t="s">
        <v>3682</v>
      </c>
      <c r="F298" t="s">
        <v>2864</v>
      </c>
      <c r="G298" t="s">
        <v>3683</v>
      </c>
    </row>
    <row r="299" spans="1:7" ht="11.25" customHeight="1">
      <c r="A299" s="310" t="s">
        <v>16</v>
      </c>
      <c r="B299" t="s">
        <v>3659</v>
      </c>
      <c r="C299" t="s">
        <v>3660</v>
      </c>
      <c r="D299" t="s">
        <v>3684</v>
      </c>
      <c r="E299" t="s">
        <v>3685</v>
      </c>
      <c r="F299" t="s">
        <v>2864</v>
      </c>
      <c r="G299" t="s">
        <v>3686</v>
      </c>
    </row>
    <row r="300" spans="1:7" ht="11.25" customHeight="1">
      <c r="A300" s="310" t="s">
        <v>16</v>
      </c>
      <c r="B300" t="s">
        <v>3659</v>
      </c>
      <c r="C300" t="s">
        <v>3660</v>
      </c>
      <c r="D300" t="s">
        <v>3687</v>
      </c>
      <c r="E300" t="s">
        <v>3688</v>
      </c>
      <c r="F300" t="s">
        <v>2864</v>
      </c>
      <c r="G300" t="s">
        <v>3689</v>
      </c>
    </row>
    <row r="301" spans="1:7" ht="11.25" customHeight="1">
      <c r="A301" s="310" t="s">
        <v>16</v>
      </c>
      <c r="B301" t="s">
        <v>3659</v>
      </c>
      <c r="C301" t="s">
        <v>3660</v>
      </c>
      <c r="D301" t="s">
        <v>3690</v>
      </c>
      <c r="E301" t="s">
        <v>3691</v>
      </c>
      <c r="F301" t="s">
        <v>2864</v>
      </c>
      <c r="G301" t="s">
        <v>3692</v>
      </c>
    </row>
    <row r="302" spans="1:7" ht="11.25" customHeight="1">
      <c r="A302" s="310" t="s">
        <v>16</v>
      </c>
      <c r="B302" t="s">
        <v>3659</v>
      </c>
      <c r="C302" t="s">
        <v>3660</v>
      </c>
      <c r="D302" t="s">
        <v>3693</v>
      </c>
      <c r="E302" t="s">
        <v>3694</v>
      </c>
      <c r="F302" t="s">
        <v>2864</v>
      </c>
      <c r="G302" t="s">
        <v>3695</v>
      </c>
    </row>
    <row r="303" spans="1:7" ht="11.25" customHeight="1">
      <c r="A303" s="310" t="s">
        <v>16</v>
      </c>
      <c r="B303" t="s">
        <v>3659</v>
      </c>
      <c r="C303" t="s">
        <v>3660</v>
      </c>
      <c r="D303" t="s">
        <v>3696</v>
      </c>
      <c r="E303" t="s">
        <v>3697</v>
      </c>
      <c r="F303" t="s">
        <v>2864</v>
      </c>
      <c r="G303" t="s">
        <v>3698</v>
      </c>
    </row>
    <row r="304" spans="1:7" ht="11.25" customHeight="1">
      <c r="A304" s="310" t="s">
        <v>16</v>
      </c>
      <c r="B304" t="s">
        <v>3659</v>
      </c>
      <c r="C304" t="s">
        <v>3660</v>
      </c>
      <c r="D304" t="s">
        <v>3699</v>
      </c>
      <c r="E304" t="s">
        <v>3700</v>
      </c>
      <c r="F304" t="s">
        <v>2864</v>
      </c>
      <c r="G304" t="s">
        <v>3701</v>
      </c>
    </row>
    <row r="305" spans="1:7" ht="11.25" customHeight="1">
      <c r="A305" s="310"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3703</v>
      </c>
      <c r="B1" s="766" t="s">
        <v>3704</v>
      </c>
      <c r="C1" s="1086" t="s">
        <v>3705</v>
      </c>
      <c r="D1" s="766" t="s">
        <v>3706</v>
      </c>
      <c r="E1" s="766" t="s">
        <v>3707</v>
      </c>
      <c r="F1" s="1086" t="s">
        <v>3708</v>
      </c>
      <c r="G1" s="1086" t="s">
        <v>3709</v>
      </c>
      <c r="H1" s="1086" t="s">
        <v>3710</v>
      </c>
      <c r="I1" s="1086" t="s">
        <v>3711</v>
      </c>
    </row>
    <row r="2" spans="1:9" ht="11.25" customHeight="1">
      <c r="A2" s="1618" t="s">
        <v>109</v>
      </c>
      <c r="B2" s="1618" t="s">
        <v>3712</v>
      </c>
      <c r="C2" s="1618" t="s">
        <v>22</v>
      </c>
      <c r="D2" s="1618" t="s">
        <v>3713</v>
      </c>
      <c r="E2" s="1618" t="s">
        <v>3714</v>
      </c>
      <c r="F2" s="1618" t="s">
        <v>22</v>
      </c>
      <c r="G2" s="1618" t="s">
        <v>22</v>
      </c>
      <c r="H2" s="1618" t="s">
        <v>22</v>
      </c>
      <c r="I2" s="1618" t="s">
        <v>22</v>
      </c>
    </row>
    <row r="3" spans="1:9" ht="11.25" customHeight="1">
      <c r="A3" s="1618" t="s">
        <v>110</v>
      </c>
      <c r="B3" s="1618" t="s">
        <v>3715</v>
      </c>
      <c r="C3" s="1618" t="s">
        <v>22</v>
      </c>
      <c r="D3" s="1618" t="s">
        <v>3713</v>
      </c>
      <c r="E3" s="1618" t="s">
        <v>3714</v>
      </c>
      <c r="F3" s="1618" t="s">
        <v>22</v>
      </c>
      <c r="G3" s="1618" t="s">
        <v>22</v>
      </c>
      <c r="H3" s="1618" t="s">
        <v>22</v>
      </c>
      <c r="I3" s="1618" t="s">
        <v>22</v>
      </c>
    </row>
    <row r="4" spans="1:9" ht="11.25" customHeight="1">
      <c r="A4" s="1618" t="s">
        <v>89</v>
      </c>
      <c r="B4" s="1618" t="s">
        <v>3716</v>
      </c>
      <c r="C4" s="1618" t="s">
        <v>22</v>
      </c>
      <c r="D4" s="1618" t="s">
        <v>3717</v>
      </c>
      <c r="E4" s="1618" t="s">
        <v>3718</v>
      </c>
      <c r="F4" s="1618" t="s">
        <v>22</v>
      </c>
      <c r="G4" s="1618" t="s">
        <v>22</v>
      </c>
      <c r="H4" s="1618" t="s">
        <v>22</v>
      </c>
      <c r="I4" s="1618" t="s">
        <v>22</v>
      </c>
    </row>
    <row r="5" spans="1:9" ht="11.25" customHeight="1">
      <c r="A5" s="1618" t="s">
        <v>90</v>
      </c>
      <c r="B5" s="1618" t="s">
        <v>3719</v>
      </c>
      <c r="C5" s="1618" t="s">
        <v>22</v>
      </c>
      <c r="D5" s="1618" t="s">
        <v>3717</v>
      </c>
      <c r="E5" s="1618" t="s">
        <v>3720</v>
      </c>
      <c r="F5" s="1618" t="s">
        <v>22</v>
      </c>
      <c r="G5" s="1618" t="s">
        <v>22</v>
      </c>
      <c r="H5" s="1618" t="s">
        <v>22</v>
      </c>
      <c r="I5" s="1618" t="s">
        <v>22</v>
      </c>
    </row>
    <row r="6" spans="1:9" ht="11.25" customHeight="1">
      <c r="A6" s="1618" t="s">
        <v>111</v>
      </c>
      <c r="B6" s="1618" t="s">
        <v>3721</v>
      </c>
      <c r="C6" s="1618" t="s">
        <v>22</v>
      </c>
      <c r="D6" s="1618" t="s">
        <v>3717</v>
      </c>
      <c r="E6" s="1618" t="s">
        <v>3718</v>
      </c>
      <c r="F6" s="1618" t="s">
        <v>22</v>
      </c>
      <c r="G6" s="1618" t="s">
        <v>22</v>
      </c>
      <c r="H6" s="1618" t="s">
        <v>22</v>
      </c>
      <c r="I6" s="1618" t="s">
        <v>22</v>
      </c>
    </row>
    <row r="7" spans="1:9" ht="11.25" customHeight="1">
      <c r="A7" s="1618" t="s">
        <v>91</v>
      </c>
      <c r="B7" s="1618" t="s">
        <v>3722</v>
      </c>
      <c r="C7" s="1618" t="s">
        <v>22</v>
      </c>
      <c r="D7" s="1618" t="s">
        <v>3723</v>
      </c>
      <c r="E7" s="1618" t="s">
        <v>3724</v>
      </c>
      <c r="F7" s="1618" t="s">
        <v>22</v>
      </c>
      <c r="G7" s="1618" t="s">
        <v>22</v>
      </c>
      <c r="H7" s="1618" t="s">
        <v>22</v>
      </c>
      <c r="I7" s="1618" t="s">
        <v>22</v>
      </c>
    </row>
    <row r="8" spans="1:9" ht="11.25" customHeight="1">
      <c r="A8" s="1618" t="s">
        <v>92</v>
      </c>
      <c r="B8" s="1618" t="s">
        <v>3725</v>
      </c>
      <c r="C8" s="1618" t="s">
        <v>22</v>
      </c>
      <c r="D8" s="1618" t="s">
        <v>3726</v>
      </c>
      <c r="E8" s="1618" t="s">
        <v>3718</v>
      </c>
      <c r="F8" s="1618" t="s">
        <v>22</v>
      </c>
      <c r="G8" s="1618" t="s">
        <v>22</v>
      </c>
      <c r="H8" s="1618" t="s">
        <v>22</v>
      </c>
      <c r="I8" s="1618" t="s">
        <v>22</v>
      </c>
    </row>
    <row r="9" spans="1:9" ht="11.25" customHeight="1">
      <c r="A9" s="1618" t="s">
        <v>112</v>
      </c>
      <c r="B9" s="1618" t="s">
        <v>3727</v>
      </c>
      <c r="C9" s="1618" t="s">
        <v>22</v>
      </c>
      <c r="D9" s="1618" t="s">
        <v>3717</v>
      </c>
      <c r="E9" s="1618" t="s">
        <v>3718</v>
      </c>
      <c r="F9" s="1618" t="s">
        <v>22</v>
      </c>
      <c r="G9" s="1618" t="s">
        <v>22</v>
      </c>
      <c r="H9" s="1618" t="s">
        <v>22</v>
      </c>
      <c r="I9" s="1618" t="s">
        <v>22</v>
      </c>
    </row>
    <row r="10" spans="1:9" ht="11.25" customHeight="1">
      <c r="A10" s="1618" t="s">
        <v>149</v>
      </c>
      <c r="B10" s="1618" t="s">
        <v>3728</v>
      </c>
      <c r="C10" s="1618" t="s">
        <v>22</v>
      </c>
      <c r="D10" s="1618" t="s">
        <v>3717</v>
      </c>
      <c r="E10" s="1618" t="s">
        <v>3729</v>
      </c>
      <c r="F10" s="1618" t="s">
        <v>22</v>
      </c>
      <c r="G10" s="1618" t="s">
        <v>22</v>
      </c>
      <c r="H10" s="1618" t="s">
        <v>22</v>
      </c>
      <c r="I10" s="1618" t="s">
        <v>22</v>
      </c>
    </row>
    <row r="11" spans="1:9" ht="11.25" customHeight="1">
      <c r="A11" s="1618" t="s">
        <v>150</v>
      </c>
      <c r="B11" s="1618" t="s">
        <v>3730</v>
      </c>
      <c r="C11" s="1618" t="s">
        <v>22</v>
      </c>
      <c r="D11" s="1618" t="s">
        <v>3713</v>
      </c>
      <c r="E11" s="1618" t="s">
        <v>3714</v>
      </c>
      <c r="F11" s="1618" t="s">
        <v>22</v>
      </c>
      <c r="G11" s="1618" t="s">
        <v>22</v>
      </c>
      <c r="H11" s="1618" t="s">
        <v>22</v>
      </c>
      <c r="I11" s="1618" t="s">
        <v>22</v>
      </c>
    </row>
    <row r="12" spans="1:9" ht="11.25" customHeight="1">
      <c r="A12" s="1618" t="s">
        <v>151</v>
      </c>
      <c r="B12" s="1618" t="s">
        <v>3731</v>
      </c>
      <c r="C12" s="1618" t="s">
        <v>22</v>
      </c>
      <c r="D12" s="1618" t="s">
        <v>3713</v>
      </c>
      <c r="E12" s="1618" t="s">
        <v>3714</v>
      </c>
      <c r="F12" s="1618" t="s">
        <v>22</v>
      </c>
      <c r="G12" s="1618" t="s">
        <v>22</v>
      </c>
      <c r="H12" s="1618" t="s">
        <v>22</v>
      </c>
      <c r="I12" s="1618" t="s">
        <v>22</v>
      </c>
    </row>
    <row r="13" spans="1:9" ht="11.25" customHeight="1">
      <c r="A13" s="1618" t="s">
        <v>152</v>
      </c>
      <c r="B13" s="1618" t="s">
        <v>3732</v>
      </c>
      <c r="C13" s="1618" t="s">
        <v>22</v>
      </c>
      <c r="D13" s="1618" t="s">
        <v>3733</v>
      </c>
      <c r="E13" s="1618" t="s">
        <v>3734</v>
      </c>
      <c r="F13" s="1618" t="s">
        <v>22</v>
      </c>
      <c r="G13" s="1618" t="s">
        <v>22</v>
      </c>
      <c r="H13" s="1618" t="s">
        <v>22</v>
      </c>
      <c r="I13" s="1618" t="s">
        <v>22</v>
      </c>
    </row>
    <row r="14" spans="1:9" ht="11.25" customHeight="1">
      <c r="A14" s="1618" t="s">
        <v>153</v>
      </c>
      <c r="B14" s="1618" t="s">
        <v>3735</v>
      </c>
      <c r="C14" s="1618" t="s">
        <v>22</v>
      </c>
      <c r="D14" s="1618" t="s">
        <v>3733</v>
      </c>
      <c r="E14" s="1618" t="s">
        <v>3734</v>
      </c>
      <c r="F14" s="1618" t="s">
        <v>22</v>
      </c>
      <c r="G14" s="1618" t="s">
        <v>22</v>
      </c>
      <c r="H14" s="1618" t="s">
        <v>22</v>
      </c>
      <c r="I14" s="1618" t="s">
        <v>22</v>
      </c>
    </row>
    <row r="15" spans="1:9" ht="11.25" customHeight="1">
      <c r="A15" s="1618" t="s">
        <v>154</v>
      </c>
      <c r="B15" s="1618" t="s">
        <v>3736</v>
      </c>
      <c r="C15" s="1618" t="s">
        <v>22</v>
      </c>
      <c r="D15" s="1618" t="s">
        <v>3723</v>
      </c>
      <c r="E15" s="1618" t="s">
        <v>3714</v>
      </c>
      <c r="F15" s="1618" t="s">
        <v>22</v>
      </c>
      <c r="G15" s="1618" t="s">
        <v>22</v>
      </c>
      <c r="H15" s="1618" t="s">
        <v>22</v>
      </c>
      <c r="I1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351</v>
      </c>
      <c r="I1" s="2171"/>
      <c r="J1" s="2171"/>
      <c r="K1" s="2171"/>
      <c r="L1" s="2171"/>
      <c r="M1" s="2171"/>
      <c r="N1" s="2171"/>
      <c r="O1" s="2171"/>
      <c r="P1" s="2171"/>
      <c r="Q1" s="2171"/>
      <c r="R1" s="2171"/>
      <c r="T1" s="2171" t="s">
        <v>352</v>
      </c>
      <c r="U1" s="2171"/>
      <c r="V1" s="2171"/>
      <c r="X1" s="2171" t="s">
        <v>353</v>
      </c>
      <c r="Y1" s="2171"/>
      <c r="Z1" s="2171"/>
      <c r="AB1" s="2171" t="s">
        <v>354</v>
      </c>
      <c r="AC1" s="2171"/>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холодное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299</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300</v>
      </c>
      <c r="AF7" s="2122" t="s">
        <v>300</v>
      </c>
      <c r="AG7" s="2122" t="s">
        <v>300</v>
      </c>
      <c r="AH7" s="2122" t="s">
        <v>300</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холодного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356</v>
      </c>
      <c r="I8" s="2164" t="s">
        <v>357</v>
      </c>
      <c r="J8" s="2122" t="s">
        <v>358</v>
      </c>
      <c r="K8" s="2122"/>
      <c r="L8" s="2122"/>
      <c r="M8" s="2159"/>
      <c r="N8" s="2122" t="s">
        <v>359</v>
      </c>
      <c r="O8" s="2122"/>
      <c r="P8" s="2122" t="s">
        <v>360</v>
      </c>
      <c r="Q8" s="2122"/>
      <c r="R8" s="2162" t="s">
        <v>361</v>
      </c>
      <c r="S8" s="755"/>
      <c r="T8" s="2160" t="s">
        <v>362</v>
      </c>
      <c r="U8" s="2160" t="s">
        <v>363</v>
      </c>
      <c r="V8" s="2160" t="s">
        <v>364</v>
      </c>
      <c r="W8" s="757"/>
      <c r="X8" s="2160" t="s">
        <v>365</v>
      </c>
      <c r="Y8" s="2160" t="s">
        <v>366</v>
      </c>
      <c r="Z8" s="2160" t="s">
        <v>367</v>
      </c>
      <c r="AA8" s="757"/>
      <c r="AB8" s="2160" t="s">
        <v>368</v>
      </c>
      <c r="AC8" s="2160" t="s">
        <v>361</v>
      </c>
      <c r="AD8" s="757"/>
      <c r="AE8" s="2122"/>
      <c r="AF8" s="2122"/>
      <c r="AG8" s="2122"/>
      <c r="AH8" s="2122"/>
      <c r="AT8" s="384">
        <v>26</v>
      </c>
    </row>
    <row r="9" spans="1:46" ht="46.15" customHeight="1">
      <c r="C9" s="387"/>
      <c r="D9" s="2065"/>
      <c r="E9" s="2122"/>
      <c r="F9" s="2122"/>
      <c r="G9" s="760"/>
      <c r="H9" s="2161"/>
      <c r="I9" s="2165"/>
      <c r="J9" s="362" t="s">
        <v>369</v>
      </c>
      <c r="K9" s="362" t="s">
        <v>370</v>
      </c>
      <c r="L9" s="362" t="s">
        <v>371</v>
      </c>
      <c r="M9" s="368" t="s">
        <v>372</v>
      </c>
      <c r="N9" s="362" t="s">
        <v>373</v>
      </c>
      <c r="O9" s="362" t="s">
        <v>372</v>
      </c>
      <c r="P9" s="362" t="s">
        <v>374</v>
      </c>
      <c r="Q9" s="362" t="s">
        <v>372</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376</v>
      </c>
      <c r="AF12" s="2166" t="s">
        <v>377</v>
      </c>
      <c r="AG12" s="2166" t="s">
        <v>378</v>
      </c>
      <c r="AH12" s="2166"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3737</v>
      </c>
    </row>
    <row r="2" spans="1:2" ht="11.25" customHeight="1">
      <c r="A2" s="3" t="s">
        <v>97</v>
      </c>
      <c r="B2" s="3" t="s">
        <v>3738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3739</v>
      </c>
      <c r="B1" s="766" t="s">
        <v>3740</v>
      </c>
    </row>
    <row r="2" spans="1:2" ht="11.25" customHeight="1">
      <c r="A2" s="766">
        <v>4213775</v>
      </c>
      <c r="B2" s="766" t="s">
        <v>1219</v>
      </c>
    </row>
    <row r="3" spans="1:2" ht="11.25" customHeight="1">
      <c r="A3" s="766">
        <v>4213784</v>
      </c>
      <c r="B3" s="766" t="s">
        <v>1253</v>
      </c>
    </row>
    <row r="4" spans="1:2" ht="11.25" customHeight="1">
      <c r="A4" s="766">
        <v>4213781</v>
      </c>
      <c r="B4" s="766" t="s">
        <v>1246</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3739</v>
      </c>
      <c r="B1" s="766" t="s">
        <v>3741</v>
      </c>
    </row>
    <row r="2" spans="1:2" ht="11.25" customHeight="1">
      <c r="A2" s="766" t="s">
        <v>118</v>
      </c>
      <c r="B2" s="766" t="s">
        <v>1500</v>
      </c>
    </row>
    <row r="3" spans="1:2" ht="11.25" customHeight="1">
      <c r="A3" s="766" t="s">
        <v>3742</v>
      </c>
      <c r="B3" s="766" t="s">
        <v>1510</v>
      </c>
    </row>
    <row r="4" spans="1:2" ht="11.25" customHeight="1">
      <c r="A4" s="766" t="s">
        <v>3743</v>
      </c>
      <c r="B4" s="766" t="s">
        <v>1519</v>
      </c>
    </row>
    <row r="5" spans="1:2" ht="11.25" customHeight="1">
      <c r="A5" s="766" t="s">
        <v>3744</v>
      </c>
      <c r="B5" s="766" t="s">
        <v>1528</v>
      </c>
    </row>
    <row r="6" spans="1:2" ht="11.25" customHeight="1">
      <c r="A6" s="766" t="s">
        <v>3745</v>
      </c>
      <c r="B6" s="766" t="s">
        <v>1534</v>
      </c>
    </row>
    <row r="7" spans="1:2" ht="11.25" customHeight="1">
      <c r="A7" s="766" t="s">
        <v>3746</v>
      </c>
      <c r="B7" s="766" t="s">
        <v>1541</v>
      </c>
    </row>
    <row r="8" spans="1:2" ht="11.25" customHeight="1">
      <c r="A8" s="766" t="s">
        <v>3747</v>
      </c>
      <c r="B8" s="766" t="s">
        <v>1548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2852</v>
      </c>
      <c r="B1" s="310" t="s">
        <v>2853</v>
      </c>
      <c r="C1" s="310" t="s">
        <v>2854</v>
      </c>
      <c r="D1" s="310" t="s">
        <v>2855</v>
      </c>
      <c r="E1" t="s">
        <v>2856</v>
      </c>
      <c r="F1" t="s">
        <v>2857</v>
      </c>
      <c r="G1" t="s">
        <v>2858</v>
      </c>
    </row>
    <row r="2" spans="1:7" ht="11.25" customHeight="1">
      <c r="A2" t="s">
        <v>16</v>
      </c>
      <c r="B2" t="s">
        <v>2859</v>
      </c>
      <c r="C2" t="s">
        <v>2860</v>
      </c>
      <c r="D2" t="s">
        <v>2859</v>
      </c>
      <c r="E2" t="s">
        <v>2860</v>
      </c>
      <c r="F2" t="s">
        <v>2861</v>
      </c>
      <c r="G2" t="s">
        <v>109</v>
      </c>
    </row>
    <row r="3" spans="1:7" ht="11.25" customHeight="1">
      <c r="A3" t="s">
        <v>16</v>
      </c>
      <c r="B3" t="s">
        <v>2859</v>
      </c>
      <c r="C3" t="s">
        <v>2860</v>
      </c>
      <c r="D3" t="s">
        <v>2862</v>
      </c>
      <c r="E3" t="s">
        <v>2863</v>
      </c>
      <c r="F3" t="s">
        <v>2864</v>
      </c>
      <c r="G3" t="s">
        <v>110</v>
      </c>
    </row>
    <row r="4" spans="1:7" ht="11.25" customHeight="1">
      <c r="A4" t="s">
        <v>16</v>
      </c>
      <c r="B4" t="s">
        <v>2859</v>
      </c>
      <c r="C4" t="s">
        <v>2860</v>
      </c>
      <c r="D4" t="s">
        <v>2865</v>
      </c>
      <c r="E4" t="s">
        <v>2866</v>
      </c>
      <c r="F4" t="s">
        <v>2867</v>
      </c>
      <c r="G4" t="s">
        <v>89</v>
      </c>
    </row>
    <row r="5" spans="1:7" ht="11.25" customHeight="1">
      <c r="A5" t="s">
        <v>16</v>
      </c>
      <c r="B5" t="s">
        <v>2859</v>
      </c>
      <c r="C5" t="s">
        <v>2860</v>
      </c>
      <c r="D5" t="s">
        <v>2868</v>
      </c>
      <c r="E5" t="s">
        <v>2869</v>
      </c>
      <c r="F5" t="s">
        <v>2864</v>
      </c>
      <c r="G5" t="s">
        <v>90</v>
      </c>
    </row>
    <row r="6" spans="1:7" ht="11.25" customHeight="1">
      <c r="A6" t="s">
        <v>16</v>
      </c>
      <c r="B6" t="s">
        <v>2859</v>
      </c>
      <c r="C6" t="s">
        <v>2860</v>
      </c>
      <c r="D6" t="s">
        <v>2870</v>
      </c>
      <c r="E6" t="s">
        <v>2871</v>
      </c>
      <c r="F6" t="s">
        <v>2864</v>
      </c>
      <c r="G6" t="s">
        <v>111</v>
      </c>
    </row>
    <row r="7" spans="1:7" ht="11.25" customHeight="1">
      <c r="A7" t="s">
        <v>16</v>
      </c>
      <c r="B7" t="s">
        <v>2859</v>
      </c>
      <c r="C7" t="s">
        <v>2860</v>
      </c>
      <c r="D7" t="s">
        <v>2872</v>
      </c>
      <c r="E7" t="s">
        <v>2873</v>
      </c>
      <c r="F7" t="s">
        <v>2864</v>
      </c>
      <c r="G7" t="s">
        <v>91</v>
      </c>
    </row>
    <row r="8" spans="1:7" ht="11.25" customHeight="1">
      <c r="A8" t="s">
        <v>16</v>
      </c>
      <c r="B8" t="s">
        <v>2859</v>
      </c>
      <c r="C8" t="s">
        <v>2860</v>
      </c>
      <c r="D8" t="s">
        <v>2874</v>
      </c>
      <c r="E8" t="s">
        <v>2875</v>
      </c>
      <c r="F8" t="s">
        <v>2864</v>
      </c>
      <c r="G8" t="s">
        <v>92</v>
      </c>
    </row>
    <row r="9" spans="1:7" ht="11.25" customHeight="1">
      <c r="A9" t="s">
        <v>16</v>
      </c>
      <c r="B9" t="s">
        <v>2876</v>
      </c>
      <c r="C9" t="s">
        <v>2877</v>
      </c>
      <c r="D9" t="s">
        <v>2876</v>
      </c>
      <c r="E9" t="s">
        <v>2877</v>
      </c>
      <c r="F9" t="s">
        <v>2861</v>
      </c>
      <c r="G9" t="s">
        <v>112</v>
      </c>
    </row>
    <row r="10" spans="1:7" ht="11.25" customHeight="1">
      <c r="A10" t="s">
        <v>16</v>
      </c>
      <c r="B10" t="s">
        <v>2876</v>
      </c>
      <c r="C10" t="s">
        <v>2877</v>
      </c>
      <c r="D10" t="s">
        <v>2878</v>
      </c>
      <c r="E10" t="s">
        <v>2879</v>
      </c>
      <c r="F10" t="s">
        <v>2864</v>
      </c>
      <c r="G10" t="s">
        <v>149</v>
      </c>
    </row>
    <row r="11" spans="1:7" ht="11.25" customHeight="1">
      <c r="A11" t="s">
        <v>16</v>
      </c>
      <c r="B11" t="s">
        <v>2876</v>
      </c>
      <c r="C11" t="s">
        <v>2877</v>
      </c>
      <c r="D11" t="s">
        <v>2880</v>
      </c>
      <c r="E11" t="s">
        <v>2881</v>
      </c>
      <c r="F11" t="s">
        <v>2864</v>
      </c>
      <c r="G11" t="s">
        <v>150</v>
      </c>
    </row>
    <row r="12" spans="1:7" ht="11.25" customHeight="1">
      <c r="A12" t="s">
        <v>16</v>
      </c>
      <c r="B12" t="s">
        <v>2876</v>
      </c>
      <c r="C12" t="s">
        <v>2877</v>
      </c>
      <c r="D12" t="s">
        <v>2882</v>
      </c>
      <c r="E12" t="s">
        <v>2883</v>
      </c>
      <c r="F12" t="s">
        <v>2864</v>
      </c>
      <c r="G12" t="s">
        <v>151</v>
      </c>
    </row>
    <row r="13" spans="1:7" ht="11.25" customHeight="1">
      <c r="A13" t="s">
        <v>16</v>
      </c>
      <c r="B13" t="s">
        <v>2876</v>
      </c>
      <c r="C13" t="s">
        <v>2877</v>
      </c>
      <c r="D13" t="s">
        <v>2884</v>
      </c>
      <c r="E13" t="s">
        <v>2885</v>
      </c>
      <c r="F13" t="s">
        <v>2864</v>
      </c>
      <c r="G13" t="s">
        <v>152</v>
      </c>
    </row>
    <row r="14" spans="1:7" ht="11.25" customHeight="1">
      <c r="A14" t="s">
        <v>16</v>
      </c>
      <c r="B14" t="s">
        <v>2876</v>
      </c>
      <c r="C14" t="s">
        <v>2877</v>
      </c>
      <c r="D14" t="s">
        <v>2886</v>
      </c>
      <c r="E14" t="s">
        <v>2887</v>
      </c>
      <c r="F14" t="s">
        <v>2864</v>
      </c>
      <c r="G14" t="s">
        <v>153</v>
      </c>
    </row>
    <row r="15" spans="1:7" ht="11.25" customHeight="1">
      <c r="A15" t="s">
        <v>16</v>
      </c>
      <c r="B15" t="s">
        <v>99</v>
      </c>
      <c r="C15" t="s">
        <v>2888</v>
      </c>
      <c r="D15" t="s">
        <v>99</v>
      </c>
      <c r="E15" t="s">
        <v>2888</v>
      </c>
      <c r="F15" t="s">
        <v>2861</v>
      </c>
      <c r="G15" t="s">
        <v>154</v>
      </c>
    </row>
    <row r="16" spans="1:7" ht="11.25" customHeight="1">
      <c r="A16" t="s">
        <v>16</v>
      </c>
      <c r="B16" t="s">
        <v>99</v>
      </c>
      <c r="C16" t="s">
        <v>2888</v>
      </c>
      <c r="D16" t="s">
        <v>2889</v>
      </c>
      <c r="E16" t="s">
        <v>2890</v>
      </c>
      <c r="F16" t="s">
        <v>2867</v>
      </c>
      <c r="G16" t="s">
        <v>1462</v>
      </c>
    </row>
    <row r="17" spans="1:7" ht="11.25" customHeight="1">
      <c r="A17" t="s">
        <v>16</v>
      </c>
      <c r="B17" t="s">
        <v>99</v>
      </c>
      <c r="C17" t="s">
        <v>2888</v>
      </c>
      <c r="D17" t="s">
        <v>2891</v>
      </c>
      <c r="E17" t="s">
        <v>2892</v>
      </c>
      <c r="F17" t="s">
        <v>2867</v>
      </c>
      <c r="G17" t="s">
        <v>1468</v>
      </c>
    </row>
    <row r="18" spans="1:7" ht="11.25" customHeight="1">
      <c r="A18" t="s">
        <v>16</v>
      </c>
      <c r="B18" t="s">
        <v>99</v>
      </c>
      <c r="C18" t="s">
        <v>2888</v>
      </c>
      <c r="D18" t="s">
        <v>100</v>
      </c>
      <c r="E18" t="s">
        <v>101</v>
      </c>
      <c r="F18" t="s">
        <v>2893</v>
      </c>
      <c r="G18" t="s">
        <v>98</v>
      </c>
    </row>
    <row r="19" spans="1:7" ht="11.25" customHeight="1">
      <c r="A19" t="s">
        <v>16</v>
      </c>
      <c r="B19" t="s">
        <v>99</v>
      </c>
      <c r="C19" t="s">
        <v>2888</v>
      </c>
      <c r="D19" t="s">
        <v>2894</v>
      </c>
      <c r="E19" t="s">
        <v>2895</v>
      </c>
      <c r="F19" t="s">
        <v>2864</v>
      </c>
      <c r="G19" t="s">
        <v>1493</v>
      </c>
    </row>
    <row r="20" spans="1:7" ht="11.25" customHeight="1">
      <c r="A20" t="s">
        <v>16</v>
      </c>
      <c r="B20" t="s">
        <v>99</v>
      </c>
      <c r="C20" t="s">
        <v>2888</v>
      </c>
      <c r="D20" t="s">
        <v>2896</v>
      </c>
      <c r="E20" t="s">
        <v>2897</v>
      </c>
      <c r="F20" t="s">
        <v>2864</v>
      </c>
      <c r="G20" t="s">
        <v>1505</v>
      </c>
    </row>
    <row r="21" spans="1:7" ht="11.25" customHeight="1">
      <c r="A21" t="s">
        <v>16</v>
      </c>
      <c r="B21" t="s">
        <v>99</v>
      </c>
      <c r="C21" t="s">
        <v>2888</v>
      </c>
      <c r="D21" t="s">
        <v>2898</v>
      </c>
      <c r="E21" t="s">
        <v>2899</v>
      </c>
      <c r="F21" t="s">
        <v>2864</v>
      </c>
      <c r="G21" t="s">
        <v>1514</v>
      </c>
    </row>
    <row r="22" spans="1:7" ht="11.25" customHeight="1">
      <c r="A22" t="s">
        <v>16</v>
      </c>
      <c r="B22" t="s">
        <v>99</v>
      </c>
      <c r="C22" t="s">
        <v>2888</v>
      </c>
      <c r="D22" t="s">
        <v>2900</v>
      </c>
      <c r="E22" t="s">
        <v>2901</v>
      </c>
      <c r="F22" t="s">
        <v>2864</v>
      </c>
      <c r="G22" t="s">
        <v>1530</v>
      </c>
    </row>
    <row r="23" spans="1:7" ht="11.25" customHeight="1">
      <c r="A23" t="s">
        <v>16</v>
      </c>
      <c r="B23" t="s">
        <v>99</v>
      </c>
      <c r="C23" t="s">
        <v>2888</v>
      </c>
      <c r="D23" t="s">
        <v>2902</v>
      </c>
      <c r="E23" t="s">
        <v>2903</v>
      </c>
      <c r="F23" t="s">
        <v>2864</v>
      </c>
      <c r="G23" t="s">
        <v>1536</v>
      </c>
    </row>
    <row r="24" spans="1:7" ht="11.25" customHeight="1">
      <c r="A24" t="s">
        <v>16</v>
      </c>
      <c r="B24" t="s">
        <v>2904</v>
      </c>
      <c r="C24" t="s">
        <v>2905</v>
      </c>
      <c r="D24" t="s">
        <v>2904</v>
      </c>
      <c r="E24" t="s">
        <v>2905</v>
      </c>
      <c r="F24" t="s">
        <v>2906</v>
      </c>
      <c r="G24" t="s">
        <v>1544</v>
      </c>
    </row>
    <row r="25" spans="1:7" ht="11.25" customHeight="1">
      <c r="A25" t="s">
        <v>16</v>
      </c>
      <c r="B25" t="s">
        <v>2907</v>
      </c>
      <c r="C25" t="s">
        <v>2908</v>
      </c>
      <c r="D25" t="s">
        <v>2907</v>
      </c>
      <c r="E25" t="s">
        <v>2908</v>
      </c>
      <c r="F25" t="s">
        <v>2906</v>
      </c>
      <c r="G25" t="s">
        <v>1551</v>
      </c>
    </row>
    <row r="26" spans="1:7" ht="11.25" customHeight="1">
      <c r="A26" t="s">
        <v>16</v>
      </c>
      <c r="B26" t="s">
        <v>2909</v>
      </c>
      <c r="C26" t="s">
        <v>2910</v>
      </c>
      <c r="D26" t="s">
        <v>2911</v>
      </c>
      <c r="E26" t="s">
        <v>2912</v>
      </c>
      <c r="F26" t="s">
        <v>2867</v>
      </c>
      <c r="G26" t="s">
        <v>1555</v>
      </c>
    </row>
    <row r="27" spans="1:7" ht="11.25" customHeight="1">
      <c r="A27" t="s">
        <v>16</v>
      </c>
      <c r="B27" t="s">
        <v>2909</v>
      </c>
      <c r="C27" t="s">
        <v>2910</v>
      </c>
      <c r="D27" t="s">
        <v>2913</v>
      </c>
      <c r="E27" t="s">
        <v>2914</v>
      </c>
      <c r="F27" t="s">
        <v>2864</v>
      </c>
      <c r="G27" t="s">
        <v>1560</v>
      </c>
    </row>
    <row r="28" spans="1:7" ht="11.25" customHeight="1">
      <c r="A28" t="s">
        <v>16</v>
      </c>
      <c r="B28" t="s">
        <v>2909</v>
      </c>
      <c r="C28" t="s">
        <v>2910</v>
      </c>
      <c r="D28" t="s">
        <v>2915</v>
      </c>
      <c r="E28" t="s">
        <v>2916</v>
      </c>
      <c r="F28" t="s">
        <v>2864</v>
      </c>
      <c r="G28" t="s">
        <v>1568</v>
      </c>
    </row>
    <row r="29" spans="1:7" ht="11.25" customHeight="1">
      <c r="A29" t="s">
        <v>16</v>
      </c>
      <c r="B29" t="s">
        <v>2909</v>
      </c>
      <c r="C29" t="s">
        <v>2910</v>
      </c>
      <c r="D29" t="s">
        <v>2917</v>
      </c>
      <c r="E29" t="s">
        <v>2918</v>
      </c>
      <c r="F29" t="s">
        <v>2864</v>
      </c>
      <c r="G29" t="s">
        <v>1570</v>
      </c>
    </row>
    <row r="30" spans="1:7" ht="11.25" customHeight="1">
      <c r="A30" t="s">
        <v>16</v>
      </c>
      <c r="B30" t="s">
        <v>2909</v>
      </c>
      <c r="C30" t="s">
        <v>2910</v>
      </c>
      <c r="D30" t="s">
        <v>2919</v>
      </c>
      <c r="E30" t="s">
        <v>2920</v>
      </c>
      <c r="F30" t="s">
        <v>2864</v>
      </c>
      <c r="G30" t="s">
        <v>1573</v>
      </c>
    </row>
    <row r="31" spans="1:7" ht="11.25" customHeight="1">
      <c r="A31" t="s">
        <v>16</v>
      </c>
      <c r="B31" t="s">
        <v>2909</v>
      </c>
      <c r="C31" t="s">
        <v>2910</v>
      </c>
      <c r="D31" t="s">
        <v>2921</v>
      </c>
      <c r="E31" t="s">
        <v>2922</v>
      </c>
      <c r="F31" t="s">
        <v>2864</v>
      </c>
      <c r="G31" t="s">
        <v>1579</v>
      </c>
    </row>
    <row r="32" spans="1:7" ht="11.25" customHeight="1">
      <c r="A32" t="s">
        <v>16</v>
      </c>
      <c r="B32" t="s">
        <v>2909</v>
      </c>
      <c r="C32" t="s">
        <v>2910</v>
      </c>
      <c r="D32" t="s">
        <v>2923</v>
      </c>
      <c r="E32" t="s">
        <v>2924</v>
      </c>
      <c r="F32" t="s">
        <v>2864</v>
      </c>
      <c r="G32" t="s">
        <v>1581</v>
      </c>
    </row>
    <row r="33" spans="1:7" ht="11.25" customHeight="1">
      <c r="A33" t="s">
        <v>16</v>
      </c>
      <c r="B33" t="s">
        <v>2909</v>
      </c>
      <c r="C33" t="s">
        <v>2910</v>
      </c>
      <c r="D33" t="s">
        <v>2925</v>
      </c>
      <c r="E33" t="s">
        <v>2926</v>
      </c>
      <c r="F33" t="s">
        <v>2864</v>
      </c>
      <c r="G33" t="s">
        <v>1583</v>
      </c>
    </row>
    <row r="34" spans="1:7" ht="11.25" customHeight="1">
      <c r="A34" t="s">
        <v>16</v>
      </c>
      <c r="B34" t="s">
        <v>2909</v>
      </c>
      <c r="C34" t="s">
        <v>2910</v>
      </c>
      <c r="D34" t="s">
        <v>2927</v>
      </c>
      <c r="E34" t="s">
        <v>2928</v>
      </c>
      <c r="F34" t="s">
        <v>2864</v>
      </c>
      <c r="G34" t="s">
        <v>1585</v>
      </c>
    </row>
    <row r="35" spans="1:7" ht="11.25" customHeight="1">
      <c r="A35" t="s">
        <v>16</v>
      </c>
      <c r="B35" t="s">
        <v>2909</v>
      </c>
      <c r="C35" t="s">
        <v>2910</v>
      </c>
      <c r="D35" t="s">
        <v>2909</v>
      </c>
      <c r="E35" t="s">
        <v>2910</v>
      </c>
      <c r="F35" t="s">
        <v>2861</v>
      </c>
      <c r="G35" t="s">
        <v>1590</v>
      </c>
    </row>
    <row r="36" spans="1:7" ht="11.25" customHeight="1">
      <c r="A36" t="s">
        <v>16</v>
      </c>
      <c r="B36" t="s">
        <v>2909</v>
      </c>
      <c r="C36" t="s">
        <v>2910</v>
      </c>
      <c r="D36" t="s">
        <v>2929</v>
      </c>
      <c r="E36" t="s">
        <v>2930</v>
      </c>
      <c r="F36" t="s">
        <v>2893</v>
      </c>
      <c r="G36" t="s">
        <v>1595</v>
      </c>
    </row>
    <row r="37" spans="1:7" ht="11.25" customHeight="1">
      <c r="A37" t="s">
        <v>16</v>
      </c>
      <c r="B37" t="s">
        <v>2909</v>
      </c>
      <c r="C37" t="s">
        <v>2910</v>
      </c>
      <c r="D37" t="s">
        <v>2931</v>
      </c>
      <c r="E37" t="s">
        <v>2932</v>
      </c>
      <c r="F37" t="s">
        <v>2893</v>
      </c>
      <c r="G37" t="s">
        <v>1599</v>
      </c>
    </row>
    <row r="38" spans="1:7" ht="11.25" customHeight="1">
      <c r="A38" t="s">
        <v>16</v>
      </c>
      <c r="B38" t="s">
        <v>2909</v>
      </c>
      <c r="C38" t="s">
        <v>2910</v>
      </c>
      <c r="D38" t="s">
        <v>2933</v>
      </c>
      <c r="E38" t="s">
        <v>2934</v>
      </c>
      <c r="F38" t="s">
        <v>2893</v>
      </c>
      <c r="G38" t="s">
        <v>1607</v>
      </c>
    </row>
    <row r="39" spans="1:7" ht="11.25" customHeight="1">
      <c r="A39" t="s">
        <v>16</v>
      </c>
      <c r="B39" t="s">
        <v>2909</v>
      </c>
      <c r="C39" t="s">
        <v>2910</v>
      </c>
      <c r="D39" t="s">
        <v>2935</v>
      </c>
      <c r="E39" t="s">
        <v>2936</v>
      </c>
      <c r="F39" t="s">
        <v>2864</v>
      </c>
      <c r="G39" t="s">
        <v>1613</v>
      </c>
    </row>
    <row r="40" spans="1:7" ht="11.25" customHeight="1">
      <c r="A40" t="s">
        <v>16</v>
      </c>
      <c r="B40" t="s">
        <v>2909</v>
      </c>
      <c r="C40" t="s">
        <v>2910</v>
      </c>
      <c r="D40" t="s">
        <v>2937</v>
      </c>
      <c r="E40" t="s">
        <v>2938</v>
      </c>
      <c r="F40" t="s">
        <v>2864</v>
      </c>
      <c r="G40" t="s">
        <v>1618</v>
      </c>
    </row>
    <row r="41" spans="1:7" ht="11.25" customHeight="1">
      <c r="A41" t="s">
        <v>16</v>
      </c>
      <c r="B41" t="s">
        <v>2909</v>
      </c>
      <c r="C41" t="s">
        <v>2910</v>
      </c>
      <c r="D41" t="s">
        <v>2939</v>
      </c>
      <c r="E41" t="s">
        <v>2940</v>
      </c>
      <c r="F41" t="s">
        <v>2864</v>
      </c>
      <c r="G41" t="s">
        <v>1622</v>
      </c>
    </row>
    <row r="42" spans="1:7" ht="11.25" customHeight="1">
      <c r="A42" t="s">
        <v>16</v>
      </c>
      <c r="B42" t="s">
        <v>2909</v>
      </c>
      <c r="C42" t="s">
        <v>2910</v>
      </c>
      <c r="D42" t="s">
        <v>2941</v>
      </c>
      <c r="E42" t="s">
        <v>2942</v>
      </c>
      <c r="F42" t="s">
        <v>2864</v>
      </c>
      <c r="G42" t="s">
        <v>1625</v>
      </c>
    </row>
    <row r="43" spans="1:7" ht="11.25" customHeight="1">
      <c r="A43" t="s">
        <v>16</v>
      </c>
      <c r="B43" t="s">
        <v>2909</v>
      </c>
      <c r="C43" t="s">
        <v>2910</v>
      </c>
      <c r="D43" t="s">
        <v>2943</v>
      </c>
      <c r="E43" t="s">
        <v>2944</v>
      </c>
      <c r="F43" t="s">
        <v>2864</v>
      </c>
      <c r="G43" t="s">
        <v>1632</v>
      </c>
    </row>
    <row r="44" spans="1:7" ht="11.25" customHeight="1">
      <c r="A44" t="s">
        <v>16</v>
      </c>
      <c r="B44" t="s">
        <v>2909</v>
      </c>
      <c r="C44" t="s">
        <v>2910</v>
      </c>
      <c r="D44" t="s">
        <v>2945</v>
      </c>
      <c r="E44" t="s">
        <v>2946</v>
      </c>
      <c r="F44" t="s">
        <v>2864</v>
      </c>
      <c r="G44" t="s">
        <v>1641</v>
      </c>
    </row>
    <row r="45" spans="1:7" ht="11.25" customHeight="1">
      <c r="A45" t="s">
        <v>16</v>
      </c>
      <c r="B45" t="s">
        <v>2947</v>
      </c>
      <c r="C45" t="s">
        <v>2948</v>
      </c>
      <c r="D45" t="s">
        <v>2949</v>
      </c>
      <c r="E45" t="s">
        <v>2950</v>
      </c>
      <c r="F45" t="s">
        <v>2864</v>
      </c>
      <c r="G45" t="s">
        <v>1646</v>
      </c>
    </row>
    <row r="46" spans="1:7" ht="11.25" customHeight="1">
      <c r="A46" t="s">
        <v>16</v>
      </c>
      <c r="B46" t="s">
        <v>2947</v>
      </c>
      <c r="C46" t="s">
        <v>2948</v>
      </c>
      <c r="D46" t="s">
        <v>2951</v>
      </c>
      <c r="E46" t="s">
        <v>2952</v>
      </c>
      <c r="F46" t="s">
        <v>2864</v>
      </c>
      <c r="G46" t="s">
        <v>1649</v>
      </c>
    </row>
    <row r="47" spans="1:7" ht="11.25" customHeight="1">
      <c r="A47" t="s">
        <v>16</v>
      </c>
      <c r="B47" t="s">
        <v>2947</v>
      </c>
      <c r="C47" t="s">
        <v>2948</v>
      </c>
      <c r="D47" t="s">
        <v>2953</v>
      </c>
      <c r="E47" t="s">
        <v>2954</v>
      </c>
      <c r="F47" t="s">
        <v>2864</v>
      </c>
      <c r="G47" t="s">
        <v>1655</v>
      </c>
    </row>
    <row r="48" spans="1:7" ht="11.25" customHeight="1">
      <c r="A48" t="s">
        <v>16</v>
      </c>
      <c r="B48" t="s">
        <v>2947</v>
      </c>
      <c r="C48" t="s">
        <v>2948</v>
      </c>
      <c r="D48" t="s">
        <v>2955</v>
      </c>
      <c r="E48" t="s">
        <v>2956</v>
      </c>
      <c r="F48" t="s">
        <v>2864</v>
      </c>
      <c r="G48" t="s">
        <v>1660</v>
      </c>
    </row>
    <row r="49" spans="1:7" ht="11.25" customHeight="1">
      <c r="A49" t="s">
        <v>16</v>
      </c>
      <c r="B49" t="s">
        <v>2947</v>
      </c>
      <c r="C49" t="s">
        <v>2948</v>
      </c>
      <c r="D49" t="s">
        <v>2957</v>
      </c>
      <c r="E49" t="s">
        <v>2958</v>
      </c>
      <c r="F49" t="s">
        <v>2864</v>
      </c>
      <c r="G49" t="s">
        <v>1663</v>
      </c>
    </row>
    <row r="50" spans="1:7" ht="11.25" customHeight="1">
      <c r="A50" t="s">
        <v>16</v>
      </c>
      <c r="B50" t="s">
        <v>2947</v>
      </c>
      <c r="C50" t="s">
        <v>2948</v>
      </c>
      <c r="D50" t="s">
        <v>2959</v>
      </c>
      <c r="E50" t="s">
        <v>2960</v>
      </c>
      <c r="F50" t="s">
        <v>2864</v>
      </c>
      <c r="G50" t="s">
        <v>1667</v>
      </c>
    </row>
    <row r="51" spans="1:7" ht="11.25" customHeight="1">
      <c r="A51" t="s">
        <v>16</v>
      </c>
      <c r="B51" t="s">
        <v>2947</v>
      </c>
      <c r="C51" t="s">
        <v>2948</v>
      </c>
      <c r="D51" t="s">
        <v>2947</v>
      </c>
      <c r="E51" t="s">
        <v>2948</v>
      </c>
      <c r="F51" t="s">
        <v>2861</v>
      </c>
      <c r="G51" t="s">
        <v>1672</v>
      </c>
    </row>
    <row r="52" spans="1:7" ht="11.25" customHeight="1">
      <c r="A52" t="s">
        <v>16</v>
      </c>
      <c r="B52" t="s">
        <v>2947</v>
      </c>
      <c r="C52" t="s">
        <v>2948</v>
      </c>
      <c r="D52" t="s">
        <v>2961</v>
      </c>
      <c r="E52" t="s">
        <v>2962</v>
      </c>
      <c r="F52" t="s">
        <v>2893</v>
      </c>
      <c r="G52" t="s">
        <v>1676</v>
      </c>
    </row>
    <row r="53" spans="1:7" ht="11.25" customHeight="1">
      <c r="A53" t="s">
        <v>16</v>
      </c>
      <c r="B53" t="s">
        <v>2947</v>
      </c>
      <c r="C53" t="s">
        <v>2948</v>
      </c>
      <c r="D53" t="s">
        <v>2963</v>
      </c>
      <c r="E53" t="s">
        <v>2964</v>
      </c>
      <c r="F53" t="s">
        <v>2864</v>
      </c>
      <c r="G53" t="s">
        <v>1678</v>
      </c>
    </row>
    <row r="54" spans="1:7" ht="11.25" customHeight="1">
      <c r="A54" t="s">
        <v>16</v>
      </c>
      <c r="B54" t="s">
        <v>2947</v>
      </c>
      <c r="C54" t="s">
        <v>2948</v>
      </c>
      <c r="D54" t="s">
        <v>2965</v>
      </c>
      <c r="E54" t="s">
        <v>2966</v>
      </c>
      <c r="F54" t="s">
        <v>2864</v>
      </c>
      <c r="G54" t="s">
        <v>1681</v>
      </c>
    </row>
    <row r="55" spans="1:7" ht="11.25" customHeight="1">
      <c r="A55" t="s">
        <v>16</v>
      </c>
      <c r="B55" t="s">
        <v>2947</v>
      </c>
      <c r="C55" t="s">
        <v>2948</v>
      </c>
      <c r="D55" t="s">
        <v>2967</v>
      </c>
      <c r="E55" t="s">
        <v>2968</v>
      </c>
      <c r="F55" t="s">
        <v>2864</v>
      </c>
      <c r="G55" t="s">
        <v>1685</v>
      </c>
    </row>
    <row r="56" spans="1:7" ht="11.25" customHeight="1">
      <c r="A56" t="s">
        <v>16</v>
      </c>
      <c r="B56" t="s">
        <v>2947</v>
      </c>
      <c r="C56" t="s">
        <v>2948</v>
      </c>
      <c r="D56" t="s">
        <v>2969</v>
      </c>
      <c r="E56" t="s">
        <v>2970</v>
      </c>
      <c r="F56" t="s">
        <v>2864</v>
      </c>
      <c r="G56" t="s">
        <v>1688</v>
      </c>
    </row>
    <row r="57" spans="1:7" ht="11.25" customHeight="1">
      <c r="A57" t="s">
        <v>16</v>
      </c>
      <c r="B57" t="s">
        <v>2947</v>
      </c>
      <c r="C57" t="s">
        <v>2948</v>
      </c>
      <c r="D57" t="s">
        <v>2971</v>
      </c>
      <c r="E57" t="s">
        <v>2972</v>
      </c>
      <c r="F57" t="s">
        <v>2864</v>
      </c>
      <c r="G57" t="s">
        <v>1691</v>
      </c>
    </row>
    <row r="58" spans="1:7" ht="11.25" customHeight="1">
      <c r="A58" t="s">
        <v>16</v>
      </c>
      <c r="B58" t="s">
        <v>2947</v>
      </c>
      <c r="C58" t="s">
        <v>2948</v>
      </c>
      <c r="D58" t="s">
        <v>2973</v>
      </c>
      <c r="E58" t="s">
        <v>2974</v>
      </c>
      <c r="F58" t="s">
        <v>2864</v>
      </c>
      <c r="G58" t="s">
        <v>1694</v>
      </c>
    </row>
    <row r="59" spans="1:7" ht="11.25" customHeight="1">
      <c r="A59" t="s">
        <v>16</v>
      </c>
      <c r="B59" t="s">
        <v>2947</v>
      </c>
      <c r="C59" t="s">
        <v>2948</v>
      </c>
      <c r="D59" t="s">
        <v>2975</v>
      </c>
      <c r="E59" t="s">
        <v>2976</v>
      </c>
      <c r="F59" t="s">
        <v>2864</v>
      </c>
      <c r="G59" t="s">
        <v>1698</v>
      </c>
    </row>
    <row r="60" spans="1:7" ht="11.25" customHeight="1">
      <c r="A60" t="s">
        <v>16</v>
      </c>
      <c r="B60" t="s">
        <v>2977</v>
      </c>
      <c r="C60" t="s">
        <v>2978</v>
      </c>
      <c r="D60" t="s">
        <v>2979</v>
      </c>
      <c r="E60" t="s">
        <v>2980</v>
      </c>
      <c r="F60" t="s">
        <v>2867</v>
      </c>
      <c r="G60" t="s">
        <v>1701</v>
      </c>
    </row>
    <row r="61" spans="1:7" ht="11.25" customHeight="1">
      <c r="A61" t="s">
        <v>16</v>
      </c>
      <c r="B61" t="s">
        <v>2977</v>
      </c>
      <c r="C61" t="s">
        <v>2978</v>
      </c>
      <c r="D61" t="s">
        <v>2981</v>
      </c>
      <c r="E61" t="s">
        <v>2982</v>
      </c>
      <c r="F61" t="s">
        <v>2864</v>
      </c>
      <c r="G61" t="s">
        <v>2983</v>
      </c>
    </row>
    <row r="62" spans="1:7" ht="11.25" customHeight="1">
      <c r="A62" t="s">
        <v>16</v>
      </c>
      <c r="B62" t="s">
        <v>2977</v>
      </c>
      <c r="C62" t="s">
        <v>2978</v>
      </c>
      <c r="D62" t="s">
        <v>2984</v>
      </c>
      <c r="E62" t="s">
        <v>2985</v>
      </c>
      <c r="F62" t="s">
        <v>2864</v>
      </c>
      <c r="G62" t="s">
        <v>2986</v>
      </c>
    </row>
    <row r="63" spans="1:7" ht="11.25" customHeight="1">
      <c r="A63" t="s">
        <v>16</v>
      </c>
      <c r="B63" t="s">
        <v>2977</v>
      </c>
      <c r="C63" t="s">
        <v>2978</v>
      </c>
      <c r="D63" t="s">
        <v>2977</v>
      </c>
      <c r="E63" t="s">
        <v>2978</v>
      </c>
      <c r="F63" t="s">
        <v>2861</v>
      </c>
      <c r="G63" t="s">
        <v>2987</v>
      </c>
    </row>
    <row r="64" spans="1:7" ht="11.25" customHeight="1">
      <c r="A64" t="s">
        <v>16</v>
      </c>
      <c r="B64" t="s">
        <v>2977</v>
      </c>
      <c r="C64" t="s">
        <v>2978</v>
      </c>
      <c r="D64" t="s">
        <v>2988</v>
      </c>
      <c r="E64" t="s">
        <v>2989</v>
      </c>
      <c r="F64" t="s">
        <v>2864</v>
      </c>
      <c r="G64" t="s">
        <v>2990</v>
      </c>
    </row>
    <row r="65" spans="1:7" ht="11.25" customHeight="1">
      <c r="A65" t="s">
        <v>16</v>
      </c>
      <c r="B65" t="s">
        <v>2977</v>
      </c>
      <c r="C65" t="s">
        <v>2978</v>
      </c>
      <c r="D65" t="s">
        <v>2991</v>
      </c>
      <c r="E65" t="s">
        <v>2992</v>
      </c>
      <c r="F65" t="s">
        <v>2864</v>
      </c>
      <c r="G65" t="s">
        <v>2993</v>
      </c>
    </row>
    <row r="66" spans="1:7" ht="11.25" customHeight="1">
      <c r="A66" t="s">
        <v>16</v>
      </c>
      <c r="B66" t="s">
        <v>2977</v>
      </c>
      <c r="C66" t="s">
        <v>2978</v>
      </c>
      <c r="D66" t="s">
        <v>2994</v>
      </c>
      <c r="E66" t="s">
        <v>2995</v>
      </c>
      <c r="F66" t="s">
        <v>2864</v>
      </c>
      <c r="G66" t="s">
        <v>2996</v>
      </c>
    </row>
    <row r="67" spans="1:7" ht="11.25" customHeight="1">
      <c r="A67" t="s">
        <v>16</v>
      </c>
      <c r="B67" t="s">
        <v>2977</v>
      </c>
      <c r="C67" t="s">
        <v>2978</v>
      </c>
      <c r="D67" t="s">
        <v>2997</v>
      </c>
      <c r="E67" t="s">
        <v>2998</v>
      </c>
      <c r="F67" t="s">
        <v>2864</v>
      </c>
      <c r="G67" t="s">
        <v>2019</v>
      </c>
    </row>
    <row r="68" spans="1:7" ht="11.25" customHeight="1">
      <c r="A68" t="s">
        <v>16</v>
      </c>
      <c r="B68" t="s">
        <v>2999</v>
      </c>
      <c r="C68" t="s">
        <v>3000</v>
      </c>
      <c r="D68" t="s">
        <v>3001</v>
      </c>
      <c r="E68" t="s">
        <v>3002</v>
      </c>
      <c r="F68" t="s">
        <v>2893</v>
      </c>
      <c r="G68" t="s">
        <v>3003</v>
      </c>
    </row>
    <row r="69" spans="1:7" ht="11.25" customHeight="1">
      <c r="A69" t="s">
        <v>16</v>
      </c>
      <c r="B69" t="s">
        <v>2999</v>
      </c>
      <c r="C69" t="s">
        <v>3000</v>
      </c>
      <c r="D69" t="s">
        <v>3004</v>
      </c>
      <c r="E69" t="s">
        <v>3005</v>
      </c>
      <c r="F69" t="s">
        <v>2867</v>
      </c>
      <c r="G69" t="s">
        <v>2222</v>
      </c>
    </row>
    <row r="70" spans="1:7" ht="11.25" customHeight="1">
      <c r="A70" t="s">
        <v>16</v>
      </c>
      <c r="B70" t="s">
        <v>2999</v>
      </c>
      <c r="C70" t="s">
        <v>3000</v>
      </c>
      <c r="D70" t="s">
        <v>3006</v>
      </c>
      <c r="E70" t="s">
        <v>3007</v>
      </c>
      <c r="F70" t="s">
        <v>2893</v>
      </c>
      <c r="G70" t="s">
        <v>3008</v>
      </c>
    </row>
    <row r="71" spans="1:7" ht="11.25" customHeight="1">
      <c r="A71" t="s">
        <v>16</v>
      </c>
      <c r="B71" t="s">
        <v>2999</v>
      </c>
      <c r="C71" t="s">
        <v>3000</v>
      </c>
      <c r="D71" t="s">
        <v>3009</v>
      </c>
      <c r="E71" t="s">
        <v>3010</v>
      </c>
      <c r="F71" t="s">
        <v>2864</v>
      </c>
      <c r="G71" t="s">
        <v>3011</v>
      </c>
    </row>
    <row r="72" spans="1:7" ht="11.25" customHeight="1">
      <c r="A72" t="s">
        <v>16</v>
      </c>
      <c r="B72" t="s">
        <v>2999</v>
      </c>
      <c r="C72" t="s">
        <v>3000</v>
      </c>
      <c r="D72" t="s">
        <v>3012</v>
      </c>
      <c r="E72" t="s">
        <v>3013</v>
      </c>
      <c r="F72" t="s">
        <v>2864</v>
      </c>
      <c r="G72" t="s">
        <v>3014</v>
      </c>
    </row>
    <row r="73" spans="1:7" ht="11.25" customHeight="1">
      <c r="A73" t="s">
        <v>16</v>
      </c>
      <c r="B73" t="s">
        <v>2999</v>
      </c>
      <c r="C73" t="s">
        <v>3000</v>
      </c>
      <c r="D73" t="s">
        <v>3015</v>
      </c>
      <c r="E73" t="s">
        <v>3016</v>
      </c>
      <c r="F73" t="s">
        <v>2864</v>
      </c>
      <c r="G73" t="s">
        <v>3017</v>
      </c>
    </row>
    <row r="74" spans="1:7" ht="11.25" customHeight="1">
      <c r="A74" t="s">
        <v>16</v>
      </c>
      <c r="B74" t="s">
        <v>2999</v>
      </c>
      <c r="C74" t="s">
        <v>3000</v>
      </c>
      <c r="D74" t="s">
        <v>3018</v>
      </c>
      <c r="E74" t="s">
        <v>3019</v>
      </c>
      <c r="F74" t="s">
        <v>2864</v>
      </c>
      <c r="G74" t="s">
        <v>3020</v>
      </c>
    </row>
    <row r="75" spans="1:7" ht="11.25" customHeight="1">
      <c r="A75" t="s">
        <v>16</v>
      </c>
      <c r="B75" t="s">
        <v>2999</v>
      </c>
      <c r="C75" t="s">
        <v>3000</v>
      </c>
      <c r="D75" t="s">
        <v>2999</v>
      </c>
      <c r="E75" t="s">
        <v>3000</v>
      </c>
      <c r="F75" t="s">
        <v>2861</v>
      </c>
      <c r="G75" t="s">
        <v>3021</v>
      </c>
    </row>
    <row r="76" spans="1:7" ht="11.25" customHeight="1">
      <c r="A76" t="s">
        <v>16</v>
      </c>
      <c r="B76" t="s">
        <v>2999</v>
      </c>
      <c r="C76" t="s">
        <v>3000</v>
      </c>
      <c r="D76" t="s">
        <v>3022</v>
      </c>
      <c r="E76" t="s">
        <v>3023</v>
      </c>
      <c r="F76" t="s">
        <v>2864</v>
      </c>
      <c r="G76" t="s">
        <v>3024</v>
      </c>
    </row>
    <row r="77" spans="1:7" ht="11.25" customHeight="1">
      <c r="A77" t="s">
        <v>16</v>
      </c>
      <c r="B77" t="s">
        <v>2999</v>
      </c>
      <c r="C77" t="s">
        <v>3000</v>
      </c>
      <c r="D77" t="s">
        <v>3025</v>
      </c>
      <c r="E77" t="s">
        <v>3026</v>
      </c>
      <c r="F77" t="s">
        <v>2864</v>
      </c>
      <c r="G77" t="s">
        <v>3027</v>
      </c>
    </row>
    <row r="78" spans="1:7" ht="11.25" customHeight="1">
      <c r="A78" t="s">
        <v>16</v>
      </c>
      <c r="B78" t="s">
        <v>2999</v>
      </c>
      <c r="C78" t="s">
        <v>3000</v>
      </c>
      <c r="D78" t="s">
        <v>3028</v>
      </c>
      <c r="E78" t="s">
        <v>3029</v>
      </c>
      <c r="F78" t="s">
        <v>2864</v>
      </c>
      <c r="G78" t="s">
        <v>3030</v>
      </c>
    </row>
    <row r="79" spans="1:7" ht="11.25" customHeight="1">
      <c r="A79" t="s">
        <v>16</v>
      </c>
      <c r="B79" t="s">
        <v>2999</v>
      </c>
      <c r="C79" t="s">
        <v>3000</v>
      </c>
      <c r="D79" t="s">
        <v>3031</v>
      </c>
      <c r="E79" t="s">
        <v>3032</v>
      </c>
      <c r="F79" t="s">
        <v>2864</v>
      </c>
      <c r="G79" t="s">
        <v>3033</v>
      </c>
    </row>
    <row r="80" spans="1:7" ht="11.25" customHeight="1">
      <c r="A80" t="s">
        <v>16</v>
      </c>
      <c r="B80" t="s">
        <v>2999</v>
      </c>
      <c r="C80" t="s">
        <v>3000</v>
      </c>
      <c r="D80" t="s">
        <v>3034</v>
      </c>
      <c r="E80" t="s">
        <v>3035</v>
      </c>
      <c r="F80" t="s">
        <v>2864</v>
      </c>
      <c r="G80" t="s">
        <v>3036</v>
      </c>
    </row>
    <row r="81" spans="1:7" ht="11.25" customHeight="1">
      <c r="A81" t="s">
        <v>16</v>
      </c>
      <c r="B81" t="s">
        <v>2999</v>
      </c>
      <c r="C81" t="s">
        <v>3000</v>
      </c>
      <c r="D81" t="s">
        <v>3037</v>
      </c>
      <c r="E81" t="s">
        <v>3038</v>
      </c>
      <c r="F81" t="s">
        <v>2864</v>
      </c>
      <c r="G81" t="s">
        <v>3039</v>
      </c>
    </row>
    <row r="82" spans="1:7" ht="11.25" customHeight="1">
      <c r="A82" t="s">
        <v>16</v>
      </c>
      <c r="B82" t="s">
        <v>2999</v>
      </c>
      <c r="C82" t="s">
        <v>3000</v>
      </c>
      <c r="D82" t="s">
        <v>3040</v>
      </c>
      <c r="E82" t="s">
        <v>3041</v>
      </c>
      <c r="F82" t="s">
        <v>2864</v>
      </c>
      <c r="G82" t="s">
        <v>3042</v>
      </c>
    </row>
    <row r="83" spans="1:7" ht="11.25" customHeight="1">
      <c r="A83" t="s">
        <v>16</v>
      </c>
      <c r="B83" t="s">
        <v>2999</v>
      </c>
      <c r="C83" t="s">
        <v>3000</v>
      </c>
      <c r="D83" t="s">
        <v>3043</v>
      </c>
      <c r="E83" t="s">
        <v>3044</v>
      </c>
      <c r="F83" t="s">
        <v>2864</v>
      </c>
      <c r="G83" t="s">
        <v>3045</v>
      </c>
    </row>
    <row r="84" spans="1:7" ht="11.25" customHeight="1">
      <c r="A84" t="s">
        <v>16</v>
      </c>
      <c r="B84" t="s">
        <v>3046</v>
      </c>
      <c r="C84" t="s">
        <v>3047</v>
      </c>
      <c r="D84" t="s">
        <v>3048</v>
      </c>
      <c r="E84" t="s">
        <v>3049</v>
      </c>
      <c r="F84" t="s">
        <v>2864</v>
      </c>
      <c r="G84" t="s">
        <v>3050</v>
      </c>
    </row>
    <row r="85" spans="1:7" ht="11.25" customHeight="1">
      <c r="A85" t="s">
        <v>16</v>
      </c>
      <c r="B85" t="s">
        <v>3046</v>
      </c>
      <c r="C85" t="s">
        <v>3047</v>
      </c>
      <c r="D85" t="s">
        <v>3051</v>
      </c>
      <c r="E85" t="s">
        <v>3052</v>
      </c>
      <c r="F85" t="s">
        <v>2864</v>
      </c>
      <c r="G85" t="s">
        <v>3053</v>
      </c>
    </row>
    <row r="86" spans="1:7" ht="11.25" customHeight="1">
      <c r="A86" t="s">
        <v>16</v>
      </c>
      <c r="B86" t="s">
        <v>3046</v>
      </c>
      <c r="C86" t="s">
        <v>3047</v>
      </c>
      <c r="D86" t="s">
        <v>3054</v>
      </c>
      <c r="E86" t="s">
        <v>3055</v>
      </c>
      <c r="F86" t="s">
        <v>2864</v>
      </c>
      <c r="G86" t="s">
        <v>3056</v>
      </c>
    </row>
    <row r="87" spans="1:7" ht="11.25" customHeight="1">
      <c r="A87" t="s">
        <v>16</v>
      </c>
      <c r="B87" t="s">
        <v>3046</v>
      </c>
      <c r="C87" t="s">
        <v>3047</v>
      </c>
      <c r="D87" t="s">
        <v>3057</v>
      </c>
      <c r="E87" t="s">
        <v>3058</v>
      </c>
      <c r="F87" t="s">
        <v>2864</v>
      </c>
      <c r="G87" t="s">
        <v>3059</v>
      </c>
    </row>
    <row r="88" spans="1:7" ht="11.25" customHeight="1">
      <c r="A88" t="s">
        <v>16</v>
      </c>
      <c r="B88" t="s">
        <v>3046</v>
      </c>
      <c r="C88" t="s">
        <v>3047</v>
      </c>
      <c r="D88" t="s">
        <v>3060</v>
      </c>
      <c r="E88" t="s">
        <v>3061</v>
      </c>
      <c r="F88" t="s">
        <v>2864</v>
      </c>
      <c r="G88" t="s">
        <v>3062</v>
      </c>
    </row>
    <row r="89" spans="1:7" ht="11.25" customHeight="1">
      <c r="A89" t="s">
        <v>16</v>
      </c>
      <c r="B89" t="s">
        <v>3046</v>
      </c>
      <c r="C89" t="s">
        <v>3047</v>
      </c>
      <c r="D89" t="s">
        <v>3046</v>
      </c>
      <c r="E89" t="s">
        <v>3047</v>
      </c>
      <c r="F89" t="s">
        <v>2861</v>
      </c>
      <c r="G89" t="s">
        <v>3063</v>
      </c>
    </row>
    <row r="90" spans="1:7" ht="11.25" customHeight="1">
      <c r="A90" t="s">
        <v>16</v>
      </c>
      <c r="B90" t="s">
        <v>3046</v>
      </c>
      <c r="C90" t="s">
        <v>3047</v>
      </c>
      <c r="D90" t="s">
        <v>3064</v>
      </c>
      <c r="E90" t="s">
        <v>3065</v>
      </c>
      <c r="F90" t="s">
        <v>2864</v>
      </c>
      <c r="G90" t="s">
        <v>3066</v>
      </c>
    </row>
    <row r="91" spans="1:7" ht="11.25" customHeight="1">
      <c r="A91" t="s">
        <v>16</v>
      </c>
      <c r="B91" t="s">
        <v>3046</v>
      </c>
      <c r="C91" t="s">
        <v>3047</v>
      </c>
      <c r="D91" t="s">
        <v>3067</v>
      </c>
      <c r="E91" t="s">
        <v>3068</v>
      </c>
      <c r="F91" t="s">
        <v>2864</v>
      </c>
      <c r="G91" t="s">
        <v>3069</v>
      </c>
    </row>
    <row r="92" spans="1:7" ht="11.25" customHeight="1">
      <c r="A92" t="s">
        <v>16</v>
      </c>
      <c r="B92" t="s">
        <v>3046</v>
      </c>
      <c r="C92" t="s">
        <v>3047</v>
      </c>
      <c r="D92" t="s">
        <v>3070</v>
      </c>
      <c r="E92" t="s">
        <v>3071</v>
      </c>
      <c r="F92" t="s">
        <v>2864</v>
      </c>
      <c r="G92" t="s">
        <v>3072</v>
      </c>
    </row>
    <row r="93" spans="1:7" ht="11.25" customHeight="1">
      <c r="A93" t="s">
        <v>16</v>
      </c>
      <c r="B93" t="s">
        <v>3046</v>
      </c>
      <c r="C93" t="s">
        <v>3047</v>
      </c>
      <c r="D93" t="s">
        <v>3073</v>
      </c>
      <c r="E93" t="s">
        <v>3074</v>
      </c>
      <c r="F93" t="s">
        <v>2864</v>
      </c>
      <c r="G93" t="s">
        <v>3075</v>
      </c>
    </row>
    <row r="94" spans="1:7" ht="11.25" customHeight="1">
      <c r="A94" t="s">
        <v>16</v>
      </c>
      <c r="B94" t="s">
        <v>3046</v>
      </c>
      <c r="C94" t="s">
        <v>3047</v>
      </c>
      <c r="D94" t="s">
        <v>3076</v>
      </c>
      <c r="E94" t="s">
        <v>3077</v>
      </c>
      <c r="F94" t="s">
        <v>2864</v>
      </c>
      <c r="G94" t="s">
        <v>3078</v>
      </c>
    </row>
    <row r="95" spans="1:7" ht="11.25" customHeight="1">
      <c r="A95" t="s">
        <v>16</v>
      </c>
      <c r="B95" t="s">
        <v>3079</v>
      </c>
      <c r="C95" t="s">
        <v>3080</v>
      </c>
      <c r="D95" t="s">
        <v>3081</v>
      </c>
      <c r="E95" t="s">
        <v>3082</v>
      </c>
      <c r="F95" t="s">
        <v>2867</v>
      </c>
      <c r="G95" t="s">
        <v>3083</v>
      </c>
    </row>
    <row r="96" spans="1:7" ht="11.25" customHeight="1">
      <c r="A96" t="s">
        <v>16</v>
      </c>
      <c r="B96" t="s">
        <v>3079</v>
      </c>
      <c r="C96" t="s">
        <v>3080</v>
      </c>
      <c r="D96" t="s">
        <v>3084</v>
      </c>
      <c r="E96" t="s">
        <v>3085</v>
      </c>
      <c r="F96" t="s">
        <v>2864</v>
      </c>
      <c r="G96" t="s">
        <v>3086</v>
      </c>
    </row>
    <row r="97" spans="1:7" ht="11.25" customHeight="1">
      <c r="A97" t="s">
        <v>16</v>
      </c>
      <c r="B97" t="s">
        <v>3079</v>
      </c>
      <c r="C97" t="s">
        <v>3080</v>
      </c>
      <c r="D97" t="s">
        <v>2949</v>
      </c>
      <c r="E97" t="s">
        <v>3087</v>
      </c>
      <c r="F97" t="s">
        <v>2864</v>
      </c>
      <c r="G97" t="s">
        <v>3088</v>
      </c>
    </row>
    <row r="98" spans="1:7" ht="11.25" customHeight="1">
      <c r="A98" t="s">
        <v>16</v>
      </c>
      <c r="B98" t="s">
        <v>3079</v>
      </c>
      <c r="C98" t="s">
        <v>3080</v>
      </c>
      <c r="D98" t="s">
        <v>3089</v>
      </c>
      <c r="E98" t="s">
        <v>3090</v>
      </c>
      <c r="F98" t="s">
        <v>2864</v>
      </c>
      <c r="G98" t="s">
        <v>3091</v>
      </c>
    </row>
    <row r="99" spans="1:7" ht="11.25" customHeight="1">
      <c r="A99" t="s">
        <v>16</v>
      </c>
      <c r="B99" t="s">
        <v>3079</v>
      </c>
      <c r="C99" t="s">
        <v>3080</v>
      </c>
      <c r="D99" t="s">
        <v>3092</v>
      </c>
      <c r="E99" t="s">
        <v>3093</v>
      </c>
      <c r="F99" t="s">
        <v>2864</v>
      </c>
      <c r="G99" t="s">
        <v>3094</v>
      </c>
    </row>
    <row r="100" spans="1:7" ht="11.25" customHeight="1">
      <c r="A100" t="s">
        <v>16</v>
      </c>
      <c r="B100" t="s">
        <v>3079</v>
      </c>
      <c r="C100" t="s">
        <v>3080</v>
      </c>
      <c r="D100" t="s">
        <v>3095</v>
      </c>
      <c r="E100" t="s">
        <v>3096</v>
      </c>
      <c r="F100" t="s">
        <v>2864</v>
      </c>
      <c r="G100" t="s">
        <v>3097</v>
      </c>
    </row>
    <row r="101" spans="1:7" ht="11.25" customHeight="1">
      <c r="A101" t="s">
        <v>16</v>
      </c>
      <c r="B101" t="s">
        <v>3079</v>
      </c>
      <c r="C101" t="s">
        <v>3080</v>
      </c>
      <c r="D101" t="s">
        <v>3098</v>
      </c>
      <c r="E101" t="s">
        <v>3099</v>
      </c>
      <c r="F101" t="s">
        <v>2864</v>
      </c>
      <c r="G101" t="s">
        <v>3100</v>
      </c>
    </row>
    <row r="102" spans="1:7" ht="11.25" customHeight="1">
      <c r="A102" t="s">
        <v>16</v>
      </c>
      <c r="B102" t="s">
        <v>3079</v>
      </c>
      <c r="C102" t="s">
        <v>3080</v>
      </c>
      <c r="D102" t="s">
        <v>3101</v>
      </c>
      <c r="E102" t="s">
        <v>3102</v>
      </c>
      <c r="F102" t="s">
        <v>2864</v>
      </c>
      <c r="G102" t="s">
        <v>3103</v>
      </c>
    </row>
    <row r="103" spans="1:7" ht="11.25" customHeight="1">
      <c r="A103" t="s">
        <v>16</v>
      </c>
      <c r="B103" t="s">
        <v>3079</v>
      </c>
      <c r="C103" t="s">
        <v>3080</v>
      </c>
      <c r="D103" t="s">
        <v>3079</v>
      </c>
      <c r="E103" t="s">
        <v>3080</v>
      </c>
      <c r="F103" t="s">
        <v>2861</v>
      </c>
      <c r="G103" t="s">
        <v>3104</v>
      </c>
    </row>
    <row r="104" spans="1:7" ht="11.25" customHeight="1">
      <c r="A104" t="s">
        <v>16</v>
      </c>
      <c r="B104" t="s">
        <v>3079</v>
      </c>
      <c r="C104" t="s">
        <v>3080</v>
      </c>
      <c r="D104" t="s">
        <v>3105</v>
      </c>
      <c r="E104" t="s">
        <v>3106</v>
      </c>
      <c r="F104" t="s">
        <v>2864</v>
      </c>
      <c r="G104" t="s">
        <v>3107</v>
      </c>
    </row>
    <row r="105" spans="1:7" ht="11.25" customHeight="1">
      <c r="A105" t="s">
        <v>16</v>
      </c>
      <c r="B105" t="s">
        <v>3079</v>
      </c>
      <c r="C105" t="s">
        <v>3080</v>
      </c>
      <c r="D105" t="s">
        <v>3108</v>
      </c>
      <c r="E105" t="s">
        <v>3109</v>
      </c>
      <c r="F105" t="s">
        <v>2864</v>
      </c>
      <c r="G105" t="s">
        <v>3110</v>
      </c>
    </row>
    <row r="106" spans="1:7" ht="11.25" customHeight="1">
      <c r="A106" t="s">
        <v>16</v>
      </c>
      <c r="B106" t="s">
        <v>3079</v>
      </c>
      <c r="C106" t="s">
        <v>3080</v>
      </c>
      <c r="D106" t="s">
        <v>3111</v>
      </c>
      <c r="E106" t="s">
        <v>3112</v>
      </c>
      <c r="F106" t="s">
        <v>2864</v>
      </c>
      <c r="G106" t="s">
        <v>3113</v>
      </c>
    </row>
    <row r="107" spans="1:7" ht="11.25" customHeight="1">
      <c r="A107" t="s">
        <v>16</v>
      </c>
      <c r="B107" t="s">
        <v>3079</v>
      </c>
      <c r="C107" t="s">
        <v>3080</v>
      </c>
      <c r="D107" t="s">
        <v>3114</v>
      </c>
      <c r="E107" t="s">
        <v>3115</v>
      </c>
      <c r="F107" t="s">
        <v>2864</v>
      </c>
      <c r="G107" t="s">
        <v>3116</v>
      </c>
    </row>
    <row r="108" spans="1:7" ht="11.25" customHeight="1">
      <c r="A108" t="s">
        <v>16</v>
      </c>
      <c r="B108" t="s">
        <v>3079</v>
      </c>
      <c r="C108" t="s">
        <v>3080</v>
      </c>
      <c r="D108" t="s">
        <v>3117</v>
      </c>
      <c r="E108" t="s">
        <v>3118</v>
      </c>
      <c r="F108" t="s">
        <v>2864</v>
      </c>
      <c r="G108" t="s">
        <v>3119</v>
      </c>
    </row>
    <row r="109" spans="1:7" ht="11.25" customHeight="1">
      <c r="A109" t="s">
        <v>16</v>
      </c>
      <c r="B109" t="s">
        <v>3120</v>
      </c>
      <c r="C109" t="s">
        <v>3121</v>
      </c>
      <c r="D109" t="s">
        <v>3122</v>
      </c>
      <c r="E109" t="s">
        <v>3123</v>
      </c>
      <c r="F109" t="s">
        <v>2867</v>
      </c>
      <c r="G109" t="s">
        <v>3124</v>
      </c>
    </row>
    <row r="110" spans="1:7" ht="11.25" customHeight="1">
      <c r="A110" t="s">
        <v>16</v>
      </c>
      <c r="B110" t="s">
        <v>3120</v>
      </c>
      <c r="C110" t="s">
        <v>3121</v>
      </c>
      <c r="D110" t="s">
        <v>3125</v>
      </c>
      <c r="E110" t="s">
        <v>3126</v>
      </c>
      <c r="F110" t="s">
        <v>2867</v>
      </c>
      <c r="G110" t="s">
        <v>3127</v>
      </c>
    </row>
    <row r="111" spans="1:7" ht="11.25" customHeight="1">
      <c r="A111" t="s">
        <v>16</v>
      </c>
      <c r="B111" t="s">
        <v>3120</v>
      </c>
      <c r="C111" t="s">
        <v>3121</v>
      </c>
      <c r="D111" t="s">
        <v>3128</v>
      </c>
      <c r="E111" t="s">
        <v>3129</v>
      </c>
      <c r="F111" t="s">
        <v>2864</v>
      </c>
      <c r="G111" t="s">
        <v>3130</v>
      </c>
    </row>
    <row r="112" spans="1:7" ht="11.25" customHeight="1">
      <c r="A112" t="s">
        <v>16</v>
      </c>
      <c r="B112" t="s">
        <v>3120</v>
      </c>
      <c r="C112" t="s">
        <v>3121</v>
      </c>
      <c r="D112" t="s">
        <v>3131</v>
      </c>
      <c r="E112" t="s">
        <v>3132</v>
      </c>
      <c r="F112" t="s">
        <v>2864</v>
      </c>
      <c r="G112" t="s">
        <v>3133</v>
      </c>
    </row>
    <row r="113" spans="1:7" ht="11.25" customHeight="1">
      <c r="A113" t="s">
        <v>16</v>
      </c>
      <c r="B113" t="s">
        <v>3120</v>
      </c>
      <c r="C113" t="s">
        <v>3121</v>
      </c>
      <c r="D113" t="s">
        <v>3134</v>
      </c>
      <c r="E113" t="s">
        <v>3135</v>
      </c>
      <c r="F113" t="s">
        <v>2864</v>
      </c>
      <c r="G113" t="s">
        <v>3136</v>
      </c>
    </row>
    <row r="114" spans="1:7" ht="11.25" customHeight="1">
      <c r="A114" t="s">
        <v>16</v>
      </c>
      <c r="B114" t="s">
        <v>3120</v>
      </c>
      <c r="C114" t="s">
        <v>3121</v>
      </c>
      <c r="D114" t="s">
        <v>3137</v>
      </c>
      <c r="E114" t="s">
        <v>3138</v>
      </c>
      <c r="F114" t="s">
        <v>2864</v>
      </c>
      <c r="G114" t="s">
        <v>3139</v>
      </c>
    </row>
    <row r="115" spans="1:7" ht="11.25" customHeight="1">
      <c r="A115" t="s">
        <v>16</v>
      </c>
      <c r="B115" t="s">
        <v>3120</v>
      </c>
      <c r="C115" t="s">
        <v>3121</v>
      </c>
      <c r="D115" t="s">
        <v>3140</v>
      </c>
      <c r="E115" t="s">
        <v>3141</v>
      </c>
      <c r="F115" t="s">
        <v>2864</v>
      </c>
      <c r="G115" t="s">
        <v>3142</v>
      </c>
    </row>
    <row r="116" spans="1:7" ht="11.25" customHeight="1">
      <c r="A116" t="s">
        <v>16</v>
      </c>
      <c r="B116" t="s">
        <v>3120</v>
      </c>
      <c r="C116" t="s">
        <v>3121</v>
      </c>
      <c r="D116" t="s">
        <v>3143</v>
      </c>
      <c r="E116" t="s">
        <v>3144</v>
      </c>
      <c r="F116" t="s">
        <v>2864</v>
      </c>
      <c r="G116" t="s">
        <v>3145</v>
      </c>
    </row>
    <row r="117" spans="1:7" ht="11.25" customHeight="1">
      <c r="A117" t="s">
        <v>16</v>
      </c>
      <c r="B117" t="s">
        <v>3120</v>
      </c>
      <c r="C117" t="s">
        <v>3121</v>
      </c>
      <c r="D117" t="s">
        <v>3146</v>
      </c>
      <c r="E117" t="s">
        <v>3147</v>
      </c>
      <c r="F117" t="s">
        <v>2864</v>
      </c>
      <c r="G117" t="s">
        <v>3148</v>
      </c>
    </row>
    <row r="118" spans="1:7" ht="11.25" customHeight="1">
      <c r="A118" t="s">
        <v>16</v>
      </c>
      <c r="B118" t="s">
        <v>3120</v>
      </c>
      <c r="C118" t="s">
        <v>3121</v>
      </c>
      <c r="D118" t="s">
        <v>3120</v>
      </c>
      <c r="E118" t="s">
        <v>3121</v>
      </c>
      <c r="F118" t="s">
        <v>2861</v>
      </c>
      <c r="G118" t="s">
        <v>3149</v>
      </c>
    </row>
    <row r="119" spans="1:7" ht="11.25" customHeight="1">
      <c r="A119" t="s">
        <v>16</v>
      </c>
      <c r="B119" t="s">
        <v>3120</v>
      </c>
      <c r="C119" t="s">
        <v>3121</v>
      </c>
      <c r="D119" t="s">
        <v>3150</v>
      </c>
      <c r="E119" t="s">
        <v>3151</v>
      </c>
      <c r="F119" t="s">
        <v>2864</v>
      </c>
      <c r="G119" t="s">
        <v>3152</v>
      </c>
    </row>
    <row r="120" spans="1:7" ht="11.25" customHeight="1">
      <c r="A120" t="s">
        <v>16</v>
      </c>
      <c r="B120" t="s">
        <v>3120</v>
      </c>
      <c r="C120" t="s">
        <v>3121</v>
      </c>
      <c r="D120" t="s">
        <v>3153</v>
      </c>
      <c r="E120" t="s">
        <v>3154</v>
      </c>
      <c r="F120" t="s">
        <v>2864</v>
      </c>
      <c r="G120" t="s">
        <v>3155</v>
      </c>
    </row>
    <row r="121" spans="1:7" ht="11.25" customHeight="1">
      <c r="A121" t="s">
        <v>16</v>
      </c>
      <c r="B121" t="s">
        <v>3120</v>
      </c>
      <c r="C121" t="s">
        <v>3121</v>
      </c>
      <c r="D121" t="s">
        <v>3156</v>
      </c>
      <c r="E121" t="s">
        <v>3157</v>
      </c>
      <c r="F121" t="s">
        <v>2864</v>
      </c>
      <c r="G121" t="s">
        <v>3158</v>
      </c>
    </row>
    <row r="122" spans="1:7" ht="11.25" customHeight="1">
      <c r="A122" t="s">
        <v>16</v>
      </c>
      <c r="B122" t="s">
        <v>3120</v>
      </c>
      <c r="C122" t="s">
        <v>3121</v>
      </c>
      <c r="D122" t="s">
        <v>3159</v>
      </c>
      <c r="E122" t="s">
        <v>3160</v>
      </c>
      <c r="F122" t="s">
        <v>2864</v>
      </c>
      <c r="G122" t="s">
        <v>3161</v>
      </c>
    </row>
    <row r="123" spans="1:7" ht="11.25" customHeight="1">
      <c r="A123" t="s">
        <v>16</v>
      </c>
      <c r="B123" t="s">
        <v>3120</v>
      </c>
      <c r="C123" t="s">
        <v>3121</v>
      </c>
      <c r="D123" t="s">
        <v>3162</v>
      </c>
      <c r="E123" t="s">
        <v>3163</v>
      </c>
      <c r="F123" t="s">
        <v>2864</v>
      </c>
      <c r="G123" t="s">
        <v>3164</v>
      </c>
    </row>
    <row r="124" spans="1:7" ht="11.25" customHeight="1">
      <c r="A124" t="s">
        <v>16</v>
      </c>
      <c r="B124" t="s">
        <v>3120</v>
      </c>
      <c r="C124" t="s">
        <v>3121</v>
      </c>
      <c r="D124" t="s">
        <v>3165</v>
      </c>
      <c r="E124" t="s">
        <v>3166</v>
      </c>
      <c r="F124" t="s">
        <v>2864</v>
      </c>
      <c r="G124" t="s">
        <v>3167</v>
      </c>
    </row>
    <row r="125" spans="1:7" ht="11.25" customHeight="1">
      <c r="A125" t="s">
        <v>16</v>
      </c>
      <c r="B125" t="s">
        <v>3120</v>
      </c>
      <c r="C125" t="s">
        <v>3121</v>
      </c>
      <c r="D125" t="s">
        <v>2975</v>
      </c>
      <c r="E125" t="s">
        <v>3168</v>
      </c>
      <c r="F125" t="s">
        <v>2864</v>
      </c>
      <c r="G125" t="s">
        <v>3169</v>
      </c>
    </row>
    <row r="126" spans="1:7" ht="11.25" customHeight="1">
      <c r="A126" t="s">
        <v>16</v>
      </c>
      <c r="B126" t="s">
        <v>3170</v>
      </c>
      <c r="C126" t="s">
        <v>3171</v>
      </c>
      <c r="D126" t="s">
        <v>2953</v>
      </c>
      <c r="E126" t="s">
        <v>3172</v>
      </c>
      <c r="F126" t="s">
        <v>2864</v>
      </c>
      <c r="G126" t="s">
        <v>3173</v>
      </c>
    </row>
    <row r="127" spans="1:7" ht="11.25" customHeight="1">
      <c r="A127" t="s">
        <v>16</v>
      </c>
      <c r="B127" t="s">
        <v>3170</v>
      </c>
      <c r="C127" t="s">
        <v>3171</v>
      </c>
      <c r="D127" t="s">
        <v>3170</v>
      </c>
      <c r="E127" t="s">
        <v>3171</v>
      </c>
      <c r="F127" t="s">
        <v>2861</v>
      </c>
      <c r="G127" t="s">
        <v>3174</v>
      </c>
    </row>
    <row r="128" spans="1:7" ht="11.25" customHeight="1">
      <c r="A128" t="s">
        <v>16</v>
      </c>
      <c r="B128" t="s">
        <v>3170</v>
      </c>
      <c r="C128" t="s">
        <v>3171</v>
      </c>
      <c r="D128" t="s">
        <v>3175</v>
      </c>
      <c r="E128" t="s">
        <v>3176</v>
      </c>
      <c r="F128" t="s">
        <v>2864</v>
      </c>
      <c r="G128" t="s">
        <v>3177</v>
      </c>
    </row>
    <row r="129" spans="1:7" ht="11.25" customHeight="1">
      <c r="A129" t="s">
        <v>16</v>
      </c>
      <c r="B129" t="s">
        <v>3170</v>
      </c>
      <c r="C129" t="s">
        <v>3171</v>
      </c>
      <c r="D129" t="s">
        <v>3178</v>
      </c>
      <c r="E129" t="s">
        <v>3179</v>
      </c>
      <c r="F129" t="s">
        <v>2864</v>
      </c>
      <c r="G129" t="s">
        <v>3180</v>
      </c>
    </row>
    <row r="130" spans="1:7" ht="11.25" customHeight="1">
      <c r="A130" t="s">
        <v>16</v>
      </c>
      <c r="B130" t="s">
        <v>3170</v>
      </c>
      <c r="C130" t="s">
        <v>3171</v>
      </c>
      <c r="D130" t="s">
        <v>3181</v>
      </c>
      <c r="E130" t="s">
        <v>3182</v>
      </c>
      <c r="F130" t="s">
        <v>2864</v>
      </c>
      <c r="G130" t="s">
        <v>3183</v>
      </c>
    </row>
    <row r="131" spans="1:7" ht="11.25" customHeight="1">
      <c r="A131" t="s">
        <v>16</v>
      </c>
      <c r="B131" t="s">
        <v>3170</v>
      </c>
      <c r="C131" t="s">
        <v>3171</v>
      </c>
      <c r="D131" t="s">
        <v>3184</v>
      </c>
      <c r="E131" t="s">
        <v>3185</v>
      </c>
      <c r="F131" t="s">
        <v>2864</v>
      </c>
      <c r="G131" t="s">
        <v>3186</v>
      </c>
    </row>
    <row r="132" spans="1:7" ht="11.25" customHeight="1">
      <c r="A132" t="s">
        <v>16</v>
      </c>
      <c r="B132" t="s">
        <v>3187</v>
      </c>
      <c r="C132" t="s">
        <v>3188</v>
      </c>
      <c r="D132" t="s">
        <v>3189</v>
      </c>
      <c r="E132" t="s">
        <v>3190</v>
      </c>
      <c r="F132" t="s">
        <v>2867</v>
      </c>
      <c r="G132" t="s">
        <v>3191</v>
      </c>
    </row>
    <row r="133" spans="1:7" ht="11.25" customHeight="1">
      <c r="A133" t="s">
        <v>16</v>
      </c>
      <c r="B133" t="s">
        <v>3187</v>
      </c>
      <c r="C133" t="s">
        <v>3188</v>
      </c>
      <c r="D133" t="s">
        <v>3192</v>
      </c>
      <c r="E133" t="s">
        <v>3193</v>
      </c>
      <c r="F133" t="s">
        <v>2864</v>
      </c>
      <c r="G133" t="s">
        <v>3194</v>
      </c>
    </row>
    <row r="134" spans="1:7" ht="11.25" customHeight="1">
      <c r="A134" t="s">
        <v>16</v>
      </c>
      <c r="B134" t="s">
        <v>3187</v>
      </c>
      <c r="C134" t="s">
        <v>3188</v>
      </c>
      <c r="D134" t="s">
        <v>3195</v>
      </c>
      <c r="E134" t="s">
        <v>3196</v>
      </c>
      <c r="F134" t="s">
        <v>2864</v>
      </c>
      <c r="G134" t="s">
        <v>3197</v>
      </c>
    </row>
    <row r="135" spans="1:7" ht="11.25" customHeight="1">
      <c r="A135" t="s">
        <v>16</v>
      </c>
      <c r="B135" t="s">
        <v>3187</v>
      </c>
      <c r="C135" t="s">
        <v>3188</v>
      </c>
      <c r="D135" t="s">
        <v>3198</v>
      </c>
      <c r="E135" t="s">
        <v>3199</v>
      </c>
      <c r="F135" t="s">
        <v>2864</v>
      </c>
      <c r="G135" t="s">
        <v>3200</v>
      </c>
    </row>
    <row r="136" spans="1:7" ht="11.25" customHeight="1">
      <c r="A136" t="s">
        <v>16</v>
      </c>
      <c r="B136" t="s">
        <v>3187</v>
      </c>
      <c r="C136" t="s">
        <v>3188</v>
      </c>
      <c r="D136" t="s">
        <v>3187</v>
      </c>
      <c r="E136" t="s">
        <v>3188</v>
      </c>
      <c r="F136" t="s">
        <v>2861</v>
      </c>
      <c r="G136" t="s">
        <v>3201</v>
      </c>
    </row>
    <row r="137" spans="1:7" ht="11.25" customHeight="1">
      <c r="A137" t="s">
        <v>16</v>
      </c>
      <c r="B137" t="s">
        <v>3187</v>
      </c>
      <c r="C137" t="s">
        <v>3188</v>
      </c>
      <c r="D137" t="s">
        <v>3202</v>
      </c>
      <c r="E137" t="s">
        <v>3203</v>
      </c>
      <c r="F137" t="s">
        <v>2864</v>
      </c>
      <c r="G137" t="s">
        <v>3204</v>
      </c>
    </row>
    <row r="138" spans="1:7" ht="11.25" customHeight="1">
      <c r="A138" t="s">
        <v>16</v>
      </c>
      <c r="B138" t="s">
        <v>3187</v>
      </c>
      <c r="C138" t="s">
        <v>3188</v>
      </c>
      <c r="D138" t="s">
        <v>3205</v>
      </c>
      <c r="E138" t="s">
        <v>3206</v>
      </c>
      <c r="F138" t="s">
        <v>2864</v>
      </c>
      <c r="G138" t="s">
        <v>3207</v>
      </c>
    </row>
    <row r="139" spans="1:7" ht="11.25" customHeight="1">
      <c r="A139" t="s">
        <v>16</v>
      </c>
      <c r="B139" t="s">
        <v>3208</v>
      </c>
      <c r="C139" t="s">
        <v>3209</v>
      </c>
      <c r="D139" t="s">
        <v>3210</v>
      </c>
      <c r="E139" t="s">
        <v>3211</v>
      </c>
      <c r="F139" t="s">
        <v>2867</v>
      </c>
      <c r="G139" t="s">
        <v>3212</v>
      </c>
    </row>
    <row r="140" spans="1:7" ht="11.25" customHeight="1">
      <c r="A140" t="s">
        <v>16</v>
      </c>
      <c r="B140" t="s">
        <v>3208</v>
      </c>
      <c r="C140" t="s">
        <v>3209</v>
      </c>
      <c r="D140" t="s">
        <v>3213</v>
      </c>
      <c r="E140" t="s">
        <v>3214</v>
      </c>
      <c r="F140" t="s">
        <v>2864</v>
      </c>
      <c r="G140" t="s">
        <v>3215</v>
      </c>
    </row>
    <row r="141" spans="1:7" ht="11.25" customHeight="1">
      <c r="A141" t="s">
        <v>16</v>
      </c>
      <c r="B141" t="s">
        <v>3208</v>
      </c>
      <c r="C141" t="s">
        <v>3209</v>
      </c>
      <c r="D141" t="s">
        <v>3216</v>
      </c>
      <c r="E141" t="s">
        <v>3217</v>
      </c>
      <c r="F141" t="s">
        <v>2864</v>
      </c>
      <c r="G141" t="s">
        <v>3218</v>
      </c>
    </row>
    <row r="142" spans="1:7" ht="11.25" customHeight="1">
      <c r="A142" t="s">
        <v>16</v>
      </c>
      <c r="B142" t="s">
        <v>3208</v>
      </c>
      <c r="C142" t="s">
        <v>3209</v>
      </c>
      <c r="D142" t="s">
        <v>3219</v>
      </c>
      <c r="E142" t="s">
        <v>3220</v>
      </c>
      <c r="F142" t="s">
        <v>2864</v>
      </c>
      <c r="G142" t="s">
        <v>3221</v>
      </c>
    </row>
    <row r="143" spans="1:7" ht="11.25" customHeight="1">
      <c r="A143" t="s">
        <v>16</v>
      </c>
      <c r="B143" t="s">
        <v>3208</v>
      </c>
      <c r="C143" t="s">
        <v>3209</v>
      </c>
      <c r="D143" t="s">
        <v>3222</v>
      </c>
      <c r="E143" t="s">
        <v>3223</v>
      </c>
      <c r="F143" t="s">
        <v>2864</v>
      </c>
      <c r="G143" t="s">
        <v>3224</v>
      </c>
    </row>
    <row r="144" spans="1:7" ht="11.25" customHeight="1">
      <c r="A144" t="s">
        <v>16</v>
      </c>
      <c r="B144" t="s">
        <v>3208</v>
      </c>
      <c r="C144" t="s">
        <v>3209</v>
      </c>
      <c r="D144" t="s">
        <v>3225</v>
      </c>
      <c r="E144" t="s">
        <v>3226</v>
      </c>
      <c r="F144" t="s">
        <v>2864</v>
      </c>
      <c r="G144" t="s">
        <v>3227</v>
      </c>
    </row>
    <row r="145" spans="1:7" ht="11.25" customHeight="1">
      <c r="A145" t="s">
        <v>16</v>
      </c>
      <c r="B145" t="s">
        <v>3208</v>
      </c>
      <c r="C145" t="s">
        <v>3209</v>
      </c>
      <c r="D145" t="s">
        <v>3228</v>
      </c>
      <c r="E145" t="s">
        <v>3229</v>
      </c>
      <c r="F145" t="s">
        <v>2864</v>
      </c>
      <c r="G145" t="s">
        <v>3230</v>
      </c>
    </row>
    <row r="146" spans="1:7" ht="11.25" customHeight="1">
      <c r="A146" t="s">
        <v>16</v>
      </c>
      <c r="B146" t="s">
        <v>3208</v>
      </c>
      <c r="C146" t="s">
        <v>3209</v>
      </c>
      <c r="D146" t="s">
        <v>3231</v>
      </c>
      <c r="E146" t="s">
        <v>3232</v>
      </c>
      <c r="F146" t="s">
        <v>2864</v>
      </c>
      <c r="G146" t="s">
        <v>3233</v>
      </c>
    </row>
    <row r="147" spans="1:7" ht="11.25" customHeight="1">
      <c r="A147" t="s">
        <v>16</v>
      </c>
      <c r="B147" t="s">
        <v>3208</v>
      </c>
      <c r="C147" t="s">
        <v>3209</v>
      </c>
      <c r="D147" t="s">
        <v>3234</v>
      </c>
      <c r="E147" t="s">
        <v>3235</v>
      </c>
      <c r="F147" t="s">
        <v>2864</v>
      </c>
      <c r="G147" t="s">
        <v>3236</v>
      </c>
    </row>
    <row r="148" spans="1:7" ht="11.25" customHeight="1">
      <c r="A148" t="s">
        <v>16</v>
      </c>
      <c r="B148" t="s">
        <v>3208</v>
      </c>
      <c r="C148" t="s">
        <v>3209</v>
      </c>
      <c r="D148" t="s">
        <v>3208</v>
      </c>
      <c r="E148" t="s">
        <v>3209</v>
      </c>
      <c r="F148" t="s">
        <v>2861</v>
      </c>
      <c r="G148" t="s">
        <v>3237</v>
      </c>
    </row>
    <row r="149" spans="1:7" ht="11.25" customHeight="1">
      <c r="A149" t="s">
        <v>16</v>
      </c>
      <c r="B149" t="s">
        <v>3208</v>
      </c>
      <c r="C149" t="s">
        <v>3209</v>
      </c>
      <c r="D149" t="s">
        <v>3238</v>
      </c>
      <c r="E149" t="s">
        <v>3239</v>
      </c>
      <c r="F149" t="s">
        <v>2864</v>
      </c>
      <c r="G149" t="s">
        <v>3240</v>
      </c>
    </row>
    <row r="150" spans="1:7" ht="11.25" customHeight="1">
      <c r="A150" t="s">
        <v>16</v>
      </c>
      <c r="B150" t="s">
        <v>3208</v>
      </c>
      <c r="C150" t="s">
        <v>3209</v>
      </c>
      <c r="D150" t="s">
        <v>3241</v>
      </c>
      <c r="E150" t="s">
        <v>3242</v>
      </c>
      <c r="F150" t="s">
        <v>2864</v>
      </c>
      <c r="G150" t="s">
        <v>3243</v>
      </c>
    </row>
    <row r="151" spans="1:7" ht="11.25" customHeight="1">
      <c r="A151" t="s">
        <v>16</v>
      </c>
      <c r="B151" t="s">
        <v>3208</v>
      </c>
      <c r="C151" t="s">
        <v>3209</v>
      </c>
      <c r="D151" t="s">
        <v>3244</v>
      </c>
      <c r="E151" t="s">
        <v>3245</v>
      </c>
      <c r="F151" t="s">
        <v>2864</v>
      </c>
      <c r="G151" t="s">
        <v>3246</v>
      </c>
    </row>
    <row r="152" spans="1:7" ht="11.25" customHeight="1">
      <c r="A152" t="s">
        <v>16</v>
      </c>
      <c r="B152" t="s">
        <v>3208</v>
      </c>
      <c r="C152" t="s">
        <v>3209</v>
      </c>
      <c r="D152" t="s">
        <v>3247</v>
      </c>
      <c r="E152" t="s">
        <v>3248</v>
      </c>
      <c r="F152" t="s">
        <v>2864</v>
      </c>
      <c r="G152" t="s">
        <v>3249</v>
      </c>
    </row>
    <row r="153" spans="1:7" ht="11.25" customHeight="1">
      <c r="A153" t="s">
        <v>16</v>
      </c>
      <c r="B153" t="s">
        <v>3208</v>
      </c>
      <c r="C153" t="s">
        <v>3209</v>
      </c>
      <c r="D153" t="s">
        <v>3250</v>
      </c>
      <c r="E153" t="s">
        <v>3251</v>
      </c>
      <c r="F153" t="s">
        <v>2864</v>
      </c>
      <c r="G153" t="s">
        <v>3252</v>
      </c>
    </row>
    <row r="154" spans="1:7" ht="11.25" customHeight="1">
      <c r="A154" t="s">
        <v>16</v>
      </c>
      <c r="B154" t="s">
        <v>3208</v>
      </c>
      <c r="C154" t="s">
        <v>3209</v>
      </c>
      <c r="D154" t="s">
        <v>3253</v>
      </c>
      <c r="E154" t="s">
        <v>3254</v>
      </c>
      <c r="F154" t="s">
        <v>2864</v>
      </c>
      <c r="G154" t="s">
        <v>3255</v>
      </c>
    </row>
    <row r="155" spans="1:7" ht="11.25" customHeight="1">
      <c r="A155" t="s">
        <v>16</v>
      </c>
      <c r="B155" t="s">
        <v>3208</v>
      </c>
      <c r="C155" t="s">
        <v>3209</v>
      </c>
      <c r="D155" t="s">
        <v>3256</v>
      </c>
      <c r="E155" t="s">
        <v>3257</v>
      </c>
      <c r="F155" t="s">
        <v>2864</v>
      </c>
      <c r="G155" t="s">
        <v>3258</v>
      </c>
    </row>
    <row r="156" spans="1:7" ht="11.25" customHeight="1">
      <c r="A156" t="s">
        <v>16</v>
      </c>
      <c r="B156" t="s">
        <v>3208</v>
      </c>
      <c r="C156" t="s">
        <v>3209</v>
      </c>
      <c r="D156" t="s">
        <v>3259</v>
      </c>
      <c r="E156" t="s">
        <v>3260</v>
      </c>
      <c r="F156" t="s">
        <v>2864</v>
      </c>
      <c r="G156" t="s">
        <v>3261</v>
      </c>
    </row>
    <row r="157" spans="1:7" ht="11.25" customHeight="1">
      <c r="A157" t="s">
        <v>16</v>
      </c>
      <c r="B157" t="s">
        <v>3208</v>
      </c>
      <c r="C157" t="s">
        <v>3209</v>
      </c>
      <c r="D157" t="s">
        <v>3262</v>
      </c>
      <c r="E157" t="s">
        <v>3263</v>
      </c>
      <c r="F157" t="s">
        <v>2864</v>
      </c>
      <c r="G157" t="s">
        <v>3264</v>
      </c>
    </row>
    <row r="158" spans="1:7" ht="11.25" customHeight="1">
      <c r="A158" t="s">
        <v>16</v>
      </c>
      <c r="B158" t="s">
        <v>3265</v>
      </c>
      <c r="C158" t="s">
        <v>3266</v>
      </c>
      <c r="D158" t="s">
        <v>3267</v>
      </c>
      <c r="E158" t="s">
        <v>3268</v>
      </c>
      <c r="F158" t="s">
        <v>2867</v>
      </c>
      <c r="G158" t="s">
        <v>3269</v>
      </c>
    </row>
    <row r="159" spans="1:7" ht="11.25" customHeight="1">
      <c r="A159" t="s">
        <v>16</v>
      </c>
      <c r="B159" t="s">
        <v>3265</v>
      </c>
      <c r="C159" t="s">
        <v>3266</v>
      </c>
      <c r="D159" t="s">
        <v>3270</v>
      </c>
      <c r="E159" t="s">
        <v>3271</v>
      </c>
      <c r="F159" t="s">
        <v>2864</v>
      </c>
      <c r="G159" t="s">
        <v>3272</v>
      </c>
    </row>
    <row r="160" spans="1:7" ht="11.25" customHeight="1">
      <c r="A160" t="s">
        <v>16</v>
      </c>
      <c r="B160" t="s">
        <v>3265</v>
      </c>
      <c r="C160" t="s">
        <v>3266</v>
      </c>
      <c r="D160" t="s">
        <v>3273</v>
      </c>
      <c r="E160" t="s">
        <v>3274</v>
      </c>
      <c r="F160" t="s">
        <v>2864</v>
      </c>
      <c r="G160" t="s">
        <v>3275</v>
      </c>
    </row>
    <row r="161" spans="1:7" ht="11.25" customHeight="1">
      <c r="A161" t="s">
        <v>16</v>
      </c>
      <c r="B161" t="s">
        <v>3265</v>
      </c>
      <c r="C161" t="s">
        <v>3266</v>
      </c>
      <c r="D161" t="s">
        <v>3276</v>
      </c>
      <c r="E161" t="s">
        <v>3277</v>
      </c>
      <c r="F161" t="s">
        <v>2864</v>
      </c>
      <c r="G161" t="s">
        <v>3278</v>
      </c>
    </row>
    <row r="162" spans="1:7" ht="11.25" customHeight="1">
      <c r="A162" t="s">
        <v>16</v>
      </c>
      <c r="B162" t="s">
        <v>3265</v>
      </c>
      <c r="C162" t="s">
        <v>3266</v>
      </c>
      <c r="D162" t="s">
        <v>3279</v>
      </c>
      <c r="E162" t="s">
        <v>3280</v>
      </c>
      <c r="F162" t="s">
        <v>2864</v>
      </c>
      <c r="G162" t="s">
        <v>3281</v>
      </c>
    </row>
    <row r="163" spans="1:7" ht="11.25" customHeight="1">
      <c r="A163" t="s">
        <v>16</v>
      </c>
      <c r="B163" t="s">
        <v>3265</v>
      </c>
      <c r="C163" t="s">
        <v>3266</v>
      </c>
      <c r="D163" t="s">
        <v>3282</v>
      </c>
      <c r="E163" t="s">
        <v>3283</v>
      </c>
      <c r="F163" t="s">
        <v>2864</v>
      </c>
      <c r="G163" t="s">
        <v>3284</v>
      </c>
    </row>
    <row r="164" spans="1:7" ht="11.25" customHeight="1">
      <c r="A164" t="s">
        <v>16</v>
      </c>
      <c r="B164" t="s">
        <v>3265</v>
      </c>
      <c r="C164" t="s">
        <v>3266</v>
      </c>
      <c r="D164" t="s">
        <v>3225</v>
      </c>
      <c r="E164" t="s">
        <v>3285</v>
      </c>
      <c r="F164" t="s">
        <v>2864</v>
      </c>
      <c r="G164" t="s">
        <v>3286</v>
      </c>
    </row>
    <row r="165" spans="1:7" ht="11.25" customHeight="1">
      <c r="A165" t="s">
        <v>16</v>
      </c>
      <c r="B165" t="s">
        <v>3265</v>
      </c>
      <c r="C165" t="s">
        <v>3266</v>
      </c>
      <c r="D165" t="s">
        <v>3287</v>
      </c>
      <c r="E165" t="s">
        <v>3288</v>
      </c>
      <c r="F165" t="s">
        <v>2864</v>
      </c>
      <c r="G165" t="s">
        <v>3289</v>
      </c>
    </row>
    <row r="166" spans="1:7" ht="11.25" customHeight="1">
      <c r="A166" t="s">
        <v>16</v>
      </c>
      <c r="B166" t="s">
        <v>3265</v>
      </c>
      <c r="C166" t="s">
        <v>3266</v>
      </c>
      <c r="D166" t="s">
        <v>3265</v>
      </c>
      <c r="E166" t="s">
        <v>3266</v>
      </c>
      <c r="F166" t="s">
        <v>2861</v>
      </c>
      <c r="G166" t="s">
        <v>3290</v>
      </c>
    </row>
    <row r="167" spans="1:7" ht="11.25" customHeight="1">
      <c r="A167" t="s">
        <v>16</v>
      </c>
      <c r="B167" t="s">
        <v>3265</v>
      </c>
      <c r="C167" t="s">
        <v>3266</v>
      </c>
      <c r="D167" t="s">
        <v>3291</v>
      </c>
      <c r="E167" t="s">
        <v>3292</v>
      </c>
      <c r="F167" t="s">
        <v>2864</v>
      </c>
      <c r="G167" t="s">
        <v>3293</v>
      </c>
    </row>
    <row r="168" spans="1:7" ht="11.25" customHeight="1">
      <c r="A168" t="s">
        <v>16</v>
      </c>
      <c r="B168" t="s">
        <v>3265</v>
      </c>
      <c r="C168" t="s">
        <v>3266</v>
      </c>
      <c r="D168" t="s">
        <v>3294</v>
      </c>
      <c r="E168" t="s">
        <v>3295</v>
      </c>
      <c r="F168" t="s">
        <v>2864</v>
      </c>
      <c r="G168" t="s">
        <v>3296</v>
      </c>
    </row>
    <row r="169" spans="1:7" ht="11.25" customHeight="1">
      <c r="A169" t="s">
        <v>16</v>
      </c>
      <c r="B169" t="s">
        <v>3265</v>
      </c>
      <c r="C169" t="s">
        <v>3266</v>
      </c>
      <c r="D169" t="s">
        <v>3297</v>
      </c>
      <c r="E169" t="s">
        <v>3298</v>
      </c>
      <c r="F169" t="s">
        <v>2864</v>
      </c>
      <c r="G169" t="s">
        <v>3299</v>
      </c>
    </row>
    <row r="170" spans="1:7" ht="11.25" customHeight="1">
      <c r="A170" t="s">
        <v>16</v>
      </c>
      <c r="B170" t="s">
        <v>3265</v>
      </c>
      <c r="C170" t="s">
        <v>3266</v>
      </c>
      <c r="D170" t="s">
        <v>3300</v>
      </c>
      <c r="E170" t="s">
        <v>3301</v>
      </c>
      <c r="F170" t="s">
        <v>2864</v>
      </c>
      <c r="G170" t="s">
        <v>3302</v>
      </c>
    </row>
    <row r="171" spans="1:7" ht="11.25" customHeight="1">
      <c r="A171" t="s">
        <v>16</v>
      </c>
      <c r="B171" t="s">
        <v>3303</v>
      </c>
      <c r="C171" t="s">
        <v>3304</v>
      </c>
      <c r="D171" t="s">
        <v>3305</v>
      </c>
      <c r="E171" t="s">
        <v>3306</v>
      </c>
      <c r="F171" t="s">
        <v>2867</v>
      </c>
      <c r="G171" t="s">
        <v>3307</v>
      </c>
    </row>
    <row r="172" spans="1:7" ht="11.25" customHeight="1">
      <c r="A172" t="s">
        <v>16</v>
      </c>
      <c r="B172" t="s">
        <v>3303</v>
      </c>
      <c r="C172" t="s">
        <v>3304</v>
      </c>
      <c r="D172" t="s">
        <v>3303</v>
      </c>
      <c r="E172" t="s">
        <v>3304</v>
      </c>
      <c r="F172" t="s">
        <v>2861</v>
      </c>
      <c r="G172" t="s">
        <v>3308</v>
      </c>
    </row>
    <row r="173" spans="1:7" ht="11.25" customHeight="1">
      <c r="A173" t="s">
        <v>16</v>
      </c>
      <c r="B173" t="s">
        <v>3303</v>
      </c>
      <c r="C173" t="s">
        <v>3304</v>
      </c>
      <c r="D173" t="s">
        <v>3309</v>
      </c>
      <c r="E173" t="s">
        <v>3310</v>
      </c>
      <c r="F173" t="s">
        <v>2864</v>
      </c>
      <c r="G173" t="s">
        <v>3311</v>
      </c>
    </row>
    <row r="174" spans="1:7" ht="11.25" customHeight="1">
      <c r="A174" t="s">
        <v>16</v>
      </c>
      <c r="B174" t="s">
        <v>3303</v>
      </c>
      <c r="C174" t="s">
        <v>3304</v>
      </c>
      <c r="D174" t="s">
        <v>3312</v>
      </c>
      <c r="E174" t="s">
        <v>3313</v>
      </c>
      <c r="F174" t="s">
        <v>2864</v>
      </c>
      <c r="G174" t="s">
        <v>3314</v>
      </c>
    </row>
    <row r="175" spans="1:7" ht="11.25" customHeight="1">
      <c r="A175" t="s">
        <v>16</v>
      </c>
      <c r="B175" t="s">
        <v>3303</v>
      </c>
      <c r="C175" t="s">
        <v>3304</v>
      </c>
      <c r="D175" t="s">
        <v>3315</v>
      </c>
      <c r="E175" t="s">
        <v>3316</v>
      </c>
      <c r="F175" t="s">
        <v>2864</v>
      </c>
      <c r="G175" t="s">
        <v>3317</v>
      </c>
    </row>
    <row r="176" spans="1:7" ht="11.25" customHeight="1">
      <c r="A176" t="s">
        <v>16</v>
      </c>
      <c r="B176" t="s">
        <v>3303</v>
      </c>
      <c r="C176" t="s">
        <v>3304</v>
      </c>
      <c r="D176" t="s">
        <v>3318</v>
      </c>
      <c r="E176" t="s">
        <v>3319</v>
      </c>
      <c r="F176" t="s">
        <v>2864</v>
      </c>
      <c r="G176" t="s">
        <v>3320</v>
      </c>
    </row>
    <row r="177" spans="1:7" ht="11.25" customHeight="1">
      <c r="A177" t="s">
        <v>16</v>
      </c>
      <c r="B177" t="s">
        <v>3321</v>
      </c>
      <c r="C177" t="s">
        <v>3322</v>
      </c>
      <c r="D177" t="s">
        <v>3323</v>
      </c>
      <c r="E177" t="s">
        <v>3324</v>
      </c>
      <c r="F177" t="s">
        <v>2867</v>
      </c>
      <c r="G177" t="s">
        <v>3325</v>
      </c>
    </row>
    <row r="178" spans="1:7" ht="11.25" customHeight="1">
      <c r="A178" t="s">
        <v>16</v>
      </c>
      <c r="B178" t="s">
        <v>3321</v>
      </c>
      <c r="C178" t="s">
        <v>3322</v>
      </c>
      <c r="D178" t="s">
        <v>3326</v>
      </c>
      <c r="E178" t="s">
        <v>3327</v>
      </c>
      <c r="F178" t="s">
        <v>2864</v>
      </c>
      <c r="G178" t="s">
        <v>3328</v>
      </c>
    </row>
    <row r="179" spans="1:7" ht="11.25" customHeight="1">
      <c r="A179" t="s">
        <v>16</v>
      </c>
      <c r="B179" t="s">
        <v>3321</v>
      </c>
      <c r="C179" t="s">
        <v>3322</v>
      </c>
      <c r="D179" t="s">
        <v>3329</v>
      </c>
      <c r="E179" t="s">
        <v>3330</v>
      </c>
      <c r="F179" t="s">
        <v>2864</v>
      </c>
      <c r="G179" t="s">
        <v>3331</v>
      </c>
    </row>
    <row r="180" spans="1:7" ht="11.25" customHeight="1">
      <c r="A180" t="s">
        <v>16</v>
      </c>
      <c r="B180" t="s">
        <v>3321</v>
      </c>
      <c r="C180" t="s">
        <v>3322</v>
      </c>
      <c r="D180" t="s">
        <v>3332</v>
      </c>
      <c r="E180" t="s">
        <v>3333</v>
      </c>
      <c r="F180" t="s">
        <v>2864</v>
      </c>
      <c r="G180" t="s">
        <v>3334</v>
      </c>
    </row>
    <row r="181" spans="1:7" ht="11.25" customHeight="1">
      <c r="A181" t="s">
        <v>16</v>
      </c>
      <c r="B181" t="s">
        <v>3321</v>
      </c>
      <c r="C181" t="s">
        <v>3322</v>
      </c>
      <c r="D181" t="s">
        <v>3335</v>
      </c>
      <c r="E181" t="s">
        <v>3336</v>
      </c>
      <c r="F181" t="s">
        <v>2864</v>
      </c>
      <c r="G181" t="s">
        <v>3337</v>
      </c>
    </row>
    <row r="182" spans="1:7" ht="11.25" customHeight="1">
      <c r="A182" t="s">
        <v>16</v>
      </c>
      <c r="B182" t="s">
        <v>3321</v>
      </c>
      <c r="C182" t="s">
        <v>3322</v>
      </c>
      <c r="D182" t="s">
        <v>3338</v>
      </c>
      <c r="E182" t="s">
        <v>3339</v>
      </c>
      <c r="F182" t="s">
        <v>2864</v>
      </c>
      <c r="G182" t="s">
        <v>3340</v>
      </c>
    </row>
    <row r="183" spans="1:7" ht="11.25" customHeight="1">
      <c r="A183" t="s">
        <v>16</v>
      </c>
      <c r="B183" t="s">
        <v>3321</v>
      </c>
      <c r="C183" t="s">
        <v>3322</v>
      </c>
      <c r="D183" t="s">
        <v>3341</v>
      </c>
      <c r="E183" t="s">
        <v>3342</v>
      </c>
      <c r="F183" t="s">
        <v>2864</v>
      </c>
      <c r="G183" t="s">
        <v>3343</v>
      </c>
    </row>
    <row r="184" spans="1:7" ht="11.25" customHeight="1">
      <c r="A184" t="s">
        <v>16</v>
      </c>
      <c r="B184" t="s">
        <v>3321</v>
      </c>
      <c r="C184" t="s">
        <v>3322</v>
      </c>
      <c r="D184" t="s">
        <v>3344</v>
      </c>
      <c r="E184" t="s">
        <v>3345</v>
      </c>
      <c r="F184" t="s">
        <v>2864</v>
      </c>
      <c r="G184" t="s">
        <v>3346</v>
      </c>
    </row>
    <row r="185" spans="1:7" ht="11.25" customHeight="1">
      <c r="A185" t="s">
        <v>16</v>
      </c>
      <c r="B185" t="s">
        <v>3321</v>
      </c>
      <c r="C185" t="s">
        <v>3322</v>
      </c>
      <c r="D185" t="s">
        <v>3321</v>
      </c>
      <c r="E185" t="s">
        <v>3322</v>
      </c>
      <c r="F185" t="s">
        <v>2861</v>
      </c>
      <c r="G185" t="s">
        <v>3347</v>
      </c>
    </row>
    <row r="186" spans="1:7" ht="11.25" customHeight="1">
      <c r="A186" t="s">
        <v>16</v>
      </c>
      <c r="B186" t="s">
        <v>3321</v>
      </c>
      <c r="C186" t="s">
        <v>3322</v>
      </c>
      <c r="D186" t="s">
        <v>3348</v>
      </c>
      <c r="E186" t="s">
        <v>3349</v>
      </c>
      <c r="F186" t="s">
        <v>2864</v>
      </c>
      <c r="G186" t="s">
        <v>3350</v>
      </c>
    </row>
    <row r="187" spans="1:7" ht="11.25" customHeight="1">
      <c r="A187" t="s">
        <v>16</v>
      </c>
      <c r="B187" t="s">
        <v>3321</v>
      </c>
      <c r="C187" t="s">
        <v>3322</v>
      </c>
      <c r="D187" t="s">
        <v>3351</v>
      </c>
      <c r="E187" t="s">
        <v>3352</v>
      </c>
      <c r="F187" t="s">
        <v>2864</v>
      </c>
      <c r="G187" t="s">
        <v>3353</v>
      </c>
    </row>
    <row r="188" spans="1:7" ht="11.25" customHeight="1">
      <c r="A188" t="s">
        <v>16</v>
      </c>
      <c r="B188" t="s">
        <v>3321</v>
      </c>
      <c r="C188" t="s">
        <v>3322</v>
      </c>
      <c r="D188" t="s">
        <v>3354</v>
      </c>
      <c r="E188" t="s">
        <v>3355</v>
      </c>
      <c r="F188" t="s">
        <v>2864</v>
      </c>
      <c r="G188" t="s">
        <v>3356</v>
      </c>
    </row>
    <row r="189" spans="1:7" ht="11.25" customHeight="1">
      <c r="A189" t="s">
        <v>16</v>
      </c>
      <c r="B189" t="s">
        <v>3357</v>
      </c>
      <c r="C189" t="s">
        <v>3358</v>
      </c>
      <c r="D189" t="s">
        <v>3359</v>
      </c>
      <c r="E189" t="s">
        <v>3360</v>
      </c>
      <c r="F189" t="s">
        <v>2864</v>
      </c>
      <c r="G189" t="s">
        <v>3361</v>
      </c>
    </row>
    <row r="190" spans="1:7" ht="11.25" customHeight="1">
      <c r="A190" t="s">
        <v>16</v>
      </c>
      <c r="B190" t="s">
        <v>3357</v>
      </c>
      <c r="C190" t="s">
        <v>3358</v>
      </c>
      <c r="D190" t="s">
        <v>3362</v>
      </c>
      <c r="E190" t="s">
        <v>3363</v>
      </c>
      <c r="F190" t="s">
        <v>2864</v>
      </c>
      <c r="G190" t="s">
        <v>3364</v>
      </c>
    </row>
    <row r="191" spans="1:7" ht="11.25" customHeight="1">
      <c r="A191" t="s">
        <v>16</v>
      </c>
      <c r="B191" t="s">
        <v>3357</v>
      </c>
      <c r="C191" t="s">
        <v>3358</v>
      </c>
      <c r="D191" t="s">
        <v>3365</v>
      </c>
      <c r="E191" t="s">
        <v>3366</v>
      </c>
      <c r="F191" t="s">
        <v>2864</v>
      </c>
      <c r="G191" t="s">
        <v>3367</v>
      </c>
    </row>
    <row r="192" spans="1:7" ht="11.25" customHeight="1">
      <c r="A192" t="s">
        <v>16</v>
      </c>
      <c r="B192" t="s">
        <v>3357</v>
      </c>
      <c r="C192" t="s">
        <v>3358</v>
      </c>
      <c r="D192" t="s">
        <v>3368</v>
      </c>
      <c r="E192" t="s">
        <v>3369</v>
      </c>
      <c r="F192" t="s">
        <v>2864</v>
      </c>
      <c r="G192" t="s">
        <v>3370</v>
      </c>
    </row>
    <row r="193" spans="1:7" ht="11.25" customHeight="1">
      <c r="A193" t="s">
        <v>16</v>
      </c>
      <c r="B193" t="s">
        <v>3357</v>
      </c>
      <c r="C193" t="s">
        <v>3358</v>
      </c>
      <c r="D193" t="s">
        <v>3371</v>
      </c>
      <c r="E193" t="s">
        <v>3372</v>
      </c>
      <c r="F193" t="s">
        <v>2864</v>
      </c>
      <c r="G193" t="s">
        <v>3373</v>
      </c>
    </row>
    <row r="194" spans="1:7" ht="11.25" customHeight="1">
      <c r="A194" t="s">
        <v>16</v>
      </c>
      <c r="B194" t="s">
        <v>3357</v>
      </c>
      <c r="C194" t="s">
        <v>3358</v>
      </c>
      <c r="D194" t="s">
        <v>3374</v>
      </c>
      <c r="E194" t="s">
        <v>3375</v>
      </c>
      <c r="F194" t="s">
        <v>2864</v>
      </c>
      <c r="G194" t="s">
        <v>3376</v>
      </c>
    </row>
    <row r="195" spans="1:7" ht="11.25" customHeight="1">
      <c r="A195" t="s">
        <v>16</v>
      </c>
      <c r="B195" t="s">
        <v>3357</v>
      </c>
      <c r="C195" t="s">
        <v>3358</v>
      </c>
      <c r="D195" t="s">
        <v>3377</v>
      </c>
      <c r="E195" t="s">
        <v>3378</v>
      </c>
      <c r="F195" t="s">
        <v>2864</v>
      </c>
      <c r="G195" t="s">
        <v>3379</v>
      </c>
    </row>
    <row r="196" spans="1:7" ht="11.25" customHeight="1">
      <c r="A196" t="s">
        <v>16</v>
      </c>
      <c r="B196" t="s">
        <v>3357</v>
      </c>
      <c r="C196" t="s">
        <v>3358</v>
      </c>
      <c r="D196" t="s">
        <v>3380</v>
      </c>
      <c r="E196" t="s">
        <v>3381</v>
      </c>
      <c r="F196" t="s">
        <v>2864</v>
      </c>
      <c r="G196" t="s">
        <v>3382</v>
      </c>
    </row>
    <row r="197" spans="1:7" ht="11.25" customHeight="1">
      <c r="A197" t="s">
        <v>16</v>
      </c>
      <c r="B197" t="s">
        <v>3357</v>
      </c>
      <c r="C197" t="s">
        <v>3358</v>
      </c>
      <c r="D197" t="s">
        <v>3357</v>
      </c>
      <c r="E197" t="s">
        <v>3358</v>
      </c>
      <c r="F197" t="s">
        <v>2861</v>
      </c>
      <c r="G197" t="s">
        <v>3383</v>
      </c>
    </row>
    <row r="198" spans="1:7" ht="11.25" customHeight="1">
      <c r="A198" t="s">
        <v>16</v>
      </c>
      <c r="B198" t="s">
        <v>3357</v>
      </c>
      <c r="C198" t="s">
        <v>3358</v>
      </c>
      <c r="D198" t="s">
        <v>3384</v>
      </c>
      <c r="E198" t="s">
        <v>3385</v>
      </c>
      <c r="F198" t="s">
        <v>2864</v>
      </c>
      <c r="G198" t="s">
        <v>3386</v>
      </c>
    </row>
    <row r="199" spans="1:7" ht="11.25" customHeight="1">
      <c r="A199" t="s">
        <v>16</v>
      </c>
      <c r="B199" t="s">
        <v>3357</v>
      </c>
      <c r="C199" t="s">
        <v>3358</v>
      </c>
      <c r="D199" t="s">
        <v>3387</v>
      </c>
      <c r="E199" t="s">
        <v>3388</v>
      </c>
      <c r="F199" t="s">
        <v>2864</v>
      </c>
      <c r="G199" t="s">
        <v>3389</v>
      </c>
    </row>
    <row r="200" spans="1:7" ht="11.25" customHeight="1">
      <c r="A200" t="s">
        <v>16</v>
      </c>
      <c r="B200" t="s">
        <v>3357</v>
      </c>
      <c r="C200" t="s">
        <v>3358</v>
      </c>
      <c r="D200" t="s">
        <v>3390</v>
      </c>
      <c r="E200" t="s">
        <v>3391</v>
      </c>
      <c r="F200" t="s">
        <v>2864</v>
      </c>
      <c r="G200" t="s">
        <v>3392</v>
      </c>
    </row>
    <row r="201" spans="1:7" ht="11.25" customHeight="1">
      <c r="A201" t="s">
        <v>16</v>
      </c>
      <c r="B201" t="s">
        <v>3357</v>
      </c>
      <c r="C201" t="s">
        <v>3358</v>
      </c>
      <c r="D201" t="s">
        <v>3247</v>
      </c>
      <c r="E201" t="s">
        <v>3393</v>
      </c>
      <c r="F201" t="s">
        <v>2864</v>
      </c>
      <c r="G201" t="s">
        <v>3394</v>
      </c>
    </row>
    <row r="202" spans="1:7" ht="11.25" customHeight="1">
      <c r="A202" t="s">
        <v>16</v>
      </c>
      <c r="B202" t="s">
        <v>3357</v>
      </c>
      <c r="C202" t="s">
        <v>3358</v>
      </c>
      <c r="D202" t="s">
        <v>3395</v>
      </c>
      <c r="E202" t="s">
        <v>3396</v>
      </c>
      <c r="F202" t="s">
        <v>2864</v>
      </c>
      <c r="G202" t="s">
        <v>3397</v>
      </c>
    </row>
    <row r="203" spans="1:7" ht="11.25" customHeight="1">
      <c r="A203" t="s">
        <v>16</v>
      </c>
      <c r="B203" t="s">
        <v>3357</v>
      </c>
      <c r="C203" t="s">
        <v>3358</v>
      </c>
      <c r="D203" t="s">
        <v>3398</v>
      </c>
      <c r="E203" t="s">
        <v>3399</v>
      </c>
      <c r="F203" t="s">
        <v>2864</v>
      </c>
      <c r="G203" t="s">
        <v>3400</v>
      </c>
    </row>
    <row r="204" spans="1:7" ht="11.25" customHeight="1">
      <c r="A204" t="s">
        <v>16</v>
      </c>
      <c r="B204" t="s">
        <v>3357</v>
      </c>
      <c r="C204" t="s">
        <v>3358</v>
      </c>
      <c r="D204" t="s">
        <v>3401</v>
      </c>
      <c r="E204" t="s">
        <v>3402</v>
      </c>
      <c r="F204" t="s">
        <v>2864</v>
      </c>
      <c r="G204" t="s">
        <v>3403</v>
      </c>
    </row>
    <row r="205" spans="1:7" ht="11.25" customHeight="1">
      <c r="A205" t="s">
        <v>16</v>
      </c>
      <c r="B205" t="s">
        <v>3357</v>
      </c>
      <c r="C205" t="s">
        <v>3358</v>
      </c>
      <c r="D205" t="s">
        <v>3404</v>
      </c>
      <c r="E205" t="s">
        <v>3405</v>
      </c>
      <c r="F205" t="s">
        <v>2864</v>
      </c>
      <c r="G205" t="s">
        <v>3406</v>
      </c>
    </row>
    <row r="206" spans="1:7" ht="11.25" customHeight="1">
      <c r="A206" t="s">
        <v>16</v>
      </c>
      <c r="B206" t="s">
        <v>3407</v>
      </c>
      <c r="C206" t="s">
        <v>3408</v>
      </c>
      <c r="D206" t="s">
        <v>3409</v>
      </c>
      <c r="E206" t="s">
        <v>3410</v>
      </c>
      <c r="F206" t="s">
        <v>2867</v>
      </c>
      <c r="G206" t="s">
        <v>3411</v>
      </c>
    </row>
    <row r="207" spans="1:7" ht="11.25" customHeight="1">
      <c r="A207" t="s">
        <v>16</v>
      </c>
      <c r="B207" t="s">
        <v>3407</v>
      </c>
      <c r="C207" t="s">
        <v>3408</v>
      </c>
      <c r="D207" t="s">
        <v>3412</v>
      </c>
      <c r="E207" t="s">
        <v>3413</v>
      </c>
      <c r="F207" t="s">
        <v>2864</v>
      </c>
      <c r="G207" t="s">
        <v>3414</v>
      </c>
    </row>
    <row r="208" spans="1:7" ht="11.25" customHeight="1">
      <c r="A208" t="s">
        <v>16</v>
      </c>
      <c r="B208" t="s">
        <v>3407</v>
      </c>
      <c r="C208" t="s">
        <v>3408</v>
      </c>
      <c r="D208" t="s">
        <v>3415</v>
      </c>
      <c r="E208" t="s">
        <v>3416</v>
      </c>
      <c r="F208" t="s">
        <v>2864</v>
      </c>
      <c r="G208" t="s">
        <v>3417</v>
      </c>
    </row>
    <row r="209" spans="1:7" ht="11.25" customHeight="1">
      <c r="A209" t="s">
        <v>16</v>
      </c>
      <c r="B209" t="s">
        <v>3407</v>
      </c>
      <c r="C209" t="s">
        <v>3408</v>
      </c>
      <c r="D209" t="s">
        <v>3418</v>
      </c>
      <c r="E209" t="s">
        <v>3419</v>
      </c>
      <c r="F209" t="s">
        <v>2864</v>
      </c>
      <c r="G209" t="s">
        <v>3420</v>
      </c>
    </row>
    <row r="210" spans="1:7" ht="11.25" customHeight="1">
      <c r="A210" t="s">
        <v>16</v>
      </c>
      <c r="B210" t="s">
        <v>3407</v>
      </c>
      <c r="C210" t="s">
        <v>3408</v>
      </c>
      <c r="D210" t="s">
        <v>3421</v>
      </c>
      <c r="E210" t="s">
        <v>3422</v>
      </c>
      <c r="F210" t="s">
        <v>2864</v>
      </c>
      <c r="G210" t="s">
        <v>3423</v>
      </c>
    </row>
    <row r="211" spans="1:7" ht="11.25" customHeight="1">
      <c r="A211" t="s">
        <v>16</v>
      </c>
      <c r="B211" t="s">
        <v>3407</v>
      </c>
      <c r="C211" t="s">
        <v>3408</v>
      </c>
      <c r="D211" t="s">
        <v>3424</v>
      </c>
      <c r="E211" t="s">
        <v>3425</v>
      </c>
      <c r="F211" t="s">
        <v>2864</v>
      </c>
      <c r="G211" t="s">
        <v>3426</v>
      </c>
    </row>
    <row r="212" spans="1:7" ht="11.25" customHeight="1">
      <c r="A212" t="s">
        <v>16</v>
      </c>
      <c r="B212" t="s">
        <v>3407</v>
      </c>
      <c r="C212" t="s">
        <v>3408</v>
      </c>
      <c r="D212" t="s">
        <v>3427</v>
      </c>
      <c r="E212" t="s">
        <v>3428</v>
      </c>
      <c r="F212" t="s">
        <v>2864</v>
      </c>
      <c r="G212" t="s">
        <v>3429</v>
      </c>
    </row>
    <row r="213" spans="1:7" ht="11.25" customHeight="1">
      <c r="A213" t="s">
        <v>16</v>
      </c>
      <c r="B213" t="s">
        <v>3407</v>
      </c>
      <c r="C213" t="s">
        <v>3408</v>
      </c>
      <c r="D213" t="s">
        <v>3430</v>
      </c>
      <c r="E213" t="s">
        <v>3431</v>
      </c>
      <c r="F213" t="s">
        <v>2864</v>
      </c>
      <c r="G213" t="s">
        <v>3432</v>
      </c>
    </row>
    <row r="214" spans="1:7" ht="11.25" customHeight="1">
      <c r="A214" t="s">
        <v>16</v>
      </c>
      <c r="B214" t="s">
        <v>3407</v>
      </c>
      <c r="C214" t="s">
        <v>3408</v>
      </c>
      <c r="D214" t="s">
        <v>3433</v>
      </c>
      <c r="E214" t="s">
        <v>3434</v>
      </c>
      <c r="F214" t="s">
        <v>2864</v>
      </c>
      <c r="G214" t="s">
        <v>3435</v>
      </c>
    </row>
    <row r="215" spans="1:7" ht="11.25" customHeight="1">
      <c r="A215" t="s">
        <v>16</v>
      </c>
      <c r="B215" t="s">
        <v>3407</v>
      </c>
      <c r="C215" t="s">
        <v>3408</v>
      </c>
      <c r="D215" t="s">
        <v>3436</v>
      </c>
      <c r="E215" t="s">
        <v>3437</v>
      </c>
      <c r="F215" t="s">
        <v>2864</v>
      </c>
      <c r="G215" t="s">
        <v>3438</v>
      </c>
    </row>
    <row r="216" spans="1:7" ht="11.25" customHeight="1">
      <c r="A216" t="s">
        <v>16</v>
      </c>
      <c r="B216" t="s">
        <v>3407</v>
      </c>
      <c r="C216" t="s">
        <v>3408</v>
      </c>
      <c r="D216" t="s">
        <v>3439</v>
      </c>
      <c r="E216" t="s">
        <v>3440</v>
      </c>
      <c r="F216" t="s">
        <v>2864</v>
      </c>
      <c r="G216" t="s">
        <v>3441</v>
      </c>
    </row>
    <row r="217" spans="1:7" ht="11.25" customHeight="1">
      <c r="A217" t="s">
        <v>16</v>
      </c>
      <c r="B217" t="s">
        <v>3407</v>
      </c>
      <c r="C217" t="s">
        <v>3408</v>
      </c>
      <c r="D217" t="s">
        <v>3442</v>
      </c>
      <c r="E217" t="s">
        <v>3443</v>
      </c>
      <c r="F217" t="s">
        <v>2864</v>
      </c>
      <c r="G217" t="s">
        <v>3444</v>
      </c>
    </row>
    <row r="218" spans="1:7" ht="11.25" customHeight="1">
      <c r="A218" t="s">
        <v>16</v>
      </c>
      <c r="B218" t="s">
        <v>3407</v>
      </c>
      <c r="C218" t="s">
        <v>3408</v>
      </c>
      <c r="D218" t="s">
        <v>3407</v>
      </c>
      <c r="E218" t="s">
        <v>3408</v>
      </c>
      <c r="F218" t="s">
        <v>2861</v>
      </c>
      <c r="G218" t="s">
        <v>3445</v>
      </c>
    </row>
    <row r="219" spans="1:7" ht="11.25" customHeight="1">
      <c r="A219" t="s">
        <v>16</v>
      </c>
      <c r="B219" t="s">
        <v>3407</v>
      </c>
      <c r="C219" t="s">
        <v>3408</v>
      </c>
      <c r="D219" t="s">
        <v>3446</v>
      </c>
      <c r="E219" t="s">
        <v>3447</v>
      </c>
      <c r="F219" t="s">
        <v>2864</v>
      </c>
      <c r="G219" t="s">
        <v>3448</v>
      </c>
    </row>
    <row r="220" spans="1:7" ht="11.25" customHeight="1">
      <c r="A220" t="s">
        <v>16</v>
      </c>
      <c r="B220" t="s">
        <v>3449</v>
      </c>
      <c r="C220" t="s">
        <v>3450</v>
      </c>
      <c r="D220" t="s">
        <v>3451</v>
      </c>
      <c r="E220" t="s">
        <v>3452</v>
      </c>
      <c r="F220" t="s">
        <v>2867</v>
      </c>
      <c r="G220" t="s">
        <v>3453</v>
      </c>
    </row>
    <row r="221" spans="1:7" ht="11.25" customHeight="1">
      <c r="A221" t="s">
        <v>16</v>
      </c>
      <c r="B221" t="s">
        <v>3449</v>
      </c>
      <c r="C221" t="s">
        <v>3450</v>
      </c>
      <c r="D221" t="s">
        <v>3454</v>
      </c>
      <c r="E221" t="s">
        <v>3455</v>
      </c>
      <c r="F221" t="s">
        <v>2864</v>
      </c>
      <c r="G221" t="s">
        <v>3456</v>
      </c>
    </row>
    <row r="222" spans="1:7" ht="11.25" customHeight="1">
      <c r="A222" t="s">
        <v>16</v>
      </c>
      <c r="B222" t="s">
        <v>3449</v>
      </c>
      <c r="C222" t="s">
        <v>3450</v>
      </c>
      <c r="D222" t="s">
        <v>3457</v>
      </c>
      <c r="E222" t="s">
        <v>3458</v>
      </c>
      <c r="F222" t="s">
        <v>2864</v>
      </c>
      <c r="G222" t="s">
        <v>3459</v>
      </c>
    </row>
    <row r="223" spans="1:7" ht="11.25" customHeight="1">
      <c r="A223" t="s">
        <v>16</v>
      </c>
      <c r="B223" t="s">
        <v>3449</v>
      </c>
      <c r="C223" t="s">
        <v>3450</v>
      </c>
      <c r="D223" t="s">
        <v>3460</v>
      </c>
      <c r="E223" t="s">
        <v>3461</v>
      </c>
      <c r="F223" t="s">
        <v>2864</v>
      </c>
      <c r="G223" t="s">
        <v>3462</v>
      </c>
    </row>
    <row r="224" spans="1:7" ht="11.25" customHeight="1">
      <c r="A224" t="s">
        <v>16</v>
      </c>
      <c r="B224" t="s">
        <v>3449</v>
      </c>
      <c r="C224" t="s">
        <v>3450</v>
      </c>
      <c r="D224" t="s">
        <v>3463</v>
      </c>
      <c r="E224" t="s">
        <v>3464</v>
      </c>
      <c r="F224" t="s">
        <v>2864</v>
      </c>
      <c r="G224" t="s">
        <v>3465</v>
      </c>
    </row>
    <row r="225" spans="1:7" ht="11.25" customHeight="1">
      <c r="A225" t="s">
        <v>16</v>
      </c>
      <c r="B225" t="s">
        <v>3449</v>
      </c>
      <c r="C225" t="s">
        <v>3450</v>
      </c>
      <c r="D225" t="s">
        <v>3466</v>
      </c>
      <c r="E225" t="s">
        <v>3467</v>
      </c>
      <c r="F225" t="s">
        <v>2864</v>
      </c>
      <c r="G225" t="s">
        <v>3468</v>
      </c>
    </row>
    <row r="226" spans="1:7" ht="11.25" customHeight="1">
      <c r="A226" t="s">
        <v>16</v>
      </c>
      <c r="B226" t="s">
        <v>3449</v>
      </c>
      <c r="C226" t="s">
        <v>3450</v>
      </c>
      <c r="D226" t="s">
        <v>3469</v>
      </c>
      <c r="E226" t="s">
        <v>3470</v>
      </c>
      <c r="F226" t="s">
        <v>2864</v>
      </c>
      <c r="G226" t="s">
        <v>3471</v>
      </c>
    </row>
    <row r="227" spans="1:7" ht="11.25" customHeight="1">
      <c r="A227" t="s">
        <v>16</v>
      </c>
      <c r="B227" t="s">
        <v>3449</v>
      </c>
      <c r="C227" t="s">
        <v>3450</v>
      </c>
      <c r="D227" t="s">
        <v>3472</v>
      </c>
      <c r="E227" t="s">
        <v>3473</v>
      </c>
      <c r="F227" t="s">
        <v>2864</v>
      </c>
      <c r="G227" t="s">
        <v>3474</v>
      </c>
    </row>
    <row r="228" spans="1:7" ht="11.25" customHeight="1">
      <c r="A228" t="s">
        <v>16</v>
      </c>
      <c r="B228" t="s">
        <v>3449</v>
      </c>
      <c r="C228" t="s">
        <v>3450</v>
      </c>
      <c r="D228" t="s">
        <v>3475</v>
      </c>
      <c r="E228" t="s">
        <v>3476</v>
      </c>
      <c r="F228" t="s">
        <v>2864</v>
      </c>
      <c r="G228" t="s">
        <v>3477</v>
      </c>
    </row>
    <row r="229" spans="1:7" ht="11.25" customHeight="1">
      <c r="A229" t="s">
        <v>16</v>
      </c>
      <c r="B229" t="s">
        <v>3449</v>
      </c>
      <c r="C229" t="s">
        <v>3450</v>
      </c>
      <c r="D229" t="s">
        <v>3478</v>
      </c>
      <c r="E229" t="s">
        <v>3479</v>
      </c>
      <c r="F229" t="s">
        <v>2864</v>
      </c>
      <c r="G229" t="s">
        <v>3480</v>
      </c>
    </row>
    <row r="230" spans="1:7" ht="11.25" customHeight="1">
      <c r="A230" t="s">
        <v>16</v>
      </c>
      <c r="B230" t="s">
        <v>3449</v>
      </c>
      <c r="C230" t="s">
        <v>3450</v>
      </c>
      <c r="D230" t="s">
        <v>3481</v>
      </c>
      <c r="E230" t="s">
        <v>3482</v>
      </c>
      <c r="F230" t="s">
        <v>2893</v>
      </c>
      <c r="G230" t="s">
        <v>3483</v>
      </c>
    </row>
    <row r="231" spans="1:7" ht="11.25" customHeight="1">
      <c r="A231" t="s">
        <v>16</v>
      </c>
      <c r="B231" t="s">
        <v>3449</v>
      </c>
      <c r="C231" t="s">
        <v>3450</v>
      </c>
      <c r="D231" t="s">
        <v>3484</v>
      </c>
      <c r="E231" t="s">
        <v>3485</v>
      </c>
      <c r="F231" t="s">
        <v>2864</v>
      </c>
      <c r="G231" t="s">
        <v>3486</v>
      </c>
    </row>
    <row r="232" spans="1:7" ht="11.25" customHeight="1">
      <c r="A232" t="s">
        <v>16</v>
      </c>
      <c r="B232" t="s">
        <v>3449</v>
      </c>
      <c r="C232" t="s">
        <v>3450</v>
      </c>
      <c r="D232" t="s">
        <v>2963</v>
      </c>
      <c r="E232" t="s">
        <v>3487</v>
      </c>
      <c r="F232" t="s">
        <v>2864</v>
      </c>
      <c r="G232" t="s">
        <v>3488</v>
      </c>
    </row>
    <row r="233" spans="1:7" ht="11.25" customHeight="1">
      <c r="A233" t="s">
        <v>16</v>
      </c>
      <c r="B233" t="s">
        <v>3449</v>
      </c>
      <c r="C233" t="s">
        <v>3450</v>
      </c>
      <c r="D233" t="s">
        <v>3489</v>
      </c>
      <c r="E233" t="s">
        <v>3490</v>
      </c>
      <c r="F233" t="s">
        <v>2864</v>
      </c>
      <c r="G233" t="s">
        <v>3491</v>
      </c>
    </row>
    <row r="234" spans="1:7" ht="11.25" customHeight="1">
      <c r="A234" t="s">
        <v>16</v>
      </c>
      <c r="B234" t="s">
        <v>3449</v>
      </c>
      <c r="C234" t="s">
        <v>3450</v>
      </c>
      <c r="D234" t="s">
        <v>3492</v>
      </c>
      <c r="E234" t="s">
        <v>3493</v>
      </c>
      <c r="F234" t="s">
        <v>2864</v>
      </c>
      <c r="G234" t="s">
        <v>3494</v>
      </c>
    </row>
    <row r="235" spans="1:7" ht="11.25" customHeight="1">
      <c r="A235" t="s">
        <v>16</v>
      </c>
      <c r="B235" t="s">
        <v>3449</v>
      </c>
      <c r="C235" t="s">
        <v>3450</v>
      </c>
      <c r="D235" t="s">
        <v>3495</v>
      </c>
      <c r="E235" t="s">
        <v>3496</v>
      </c>
      <c r="F235" t="s">
        <v>2864</v>
      </c>
      <c r="G235" t="s">
        <v>3497</v>
      </c>
    </row>
    <row r="236" spans="1:7" ht="11.25" customHeight="1">
      <c r="A236" t="s">
        <v>16</v>
      </c>
      <c r="B236" t="s">
        <v>3449</v>
      </c>
      <c r="C236" t="s">
        <v>3450</v>
      </c>
      <c r="D236" t="s">
        <v>3498</v>
      </c>
      <c r="E236" t="s">
        <v>3499</v>
      </c>
      <c r="F236" t="s">
        <v>2864</v>
      </c>
      <c r="G236" t="s">
        <v>3500</v>
      </c>
    </row>
    <row r="237" spans="1:7" ht="11.25" customHeight="1">
      <c r="A237" t="s">
        <v>16</v>
      </c>
      <c r="B237" t="s">
        <v>3449</v>
      </c>
      <c r="C237" t="s">
        <v>3450</v>
      </c>
      <c r="D237" t="s">
        <v>3501</v>
      </c>
      <c r="E237" t="s">
        <v>3502</v>
      </c>
      <c r="F237" t="s">
        <v>2864</v>
      </c>
      <c r="G237" t="s">
        <v>3503</v>
      </c>
    </row>
    <row r="238" spans="1:7" ht="11.25" customHeight="1">
      <c r="A238" t="s">
        <v>16</v>
      </c>
      <c r="B238" t="s">
        <v>3449</v>
      </c>
      <c r="C238" t="s">
        <v>3450</v>
      </c>
      <c r="D238" t="s">
        <v>3504</v>
      </c>
      <c r="E238" t="s">
        <v>3505</v>
      </c>
      <c r="F238" t="s">
        <v>2864</v>
      </c>
      <c r="G238" t="s">
        <v>3506</v>
      </c>
    </row>
    <row r="239" spans="1:7" ht="11.25" customHeight="1">
      <c r="A239" t="s">
        <v>16</v>
      </c>
      <c r="B239" t="s">
        <v>3449</v>
      </c>
      <c r="C239" t="s">
        <v>3450</v>
      </c>
      <c r="D239" t="s">
        <v>3449</v>
      </c>
      <c r="E239" t="s">
        <v>3450</v>
      </c>
      <c r="F239" t="s">
        <v>2861</v>
      </c>
      <c r="G239" t="s">
        <v>3507</v>
      </c>
    </row>
    <row r="240" spans="1:7" ht="11.25" customHeight="1">
      <c r="A240" t="s">
        <v>16</v>
      </c>
      <c r="B240" t="s">
        <v>3508</v>
      </c>
      <c r="C240" t="s">
        <v>3509</v>
      </c>
      <c r="D240" t="s">
        <v>3510</v>
      </c>
      <c r="E240" t="s">
        <v>3511</v>
      </c>
      <c r="F240" t="s">
        <v>2867</v>
      </c>
      <c r="G240" t="s">
        <v>3512</v>
      </c>
    </row>
    <row r="241" spans="1:7" ht="11.25" customHeight="1">
      <c r="A241" t="s">
        <v>16</v>
      </c>
      <c r="B241" t="s">
        <v>3508</v>
      </c>
      <c r="C241" t="s">
        <v>3509</v>
      </c>
      <c r="D241" t="s">
        <v>3513</v>
      </c>
      <c r="E241" t="s">
        <v>3514</v>
      </c>
      <c r="F241" t="s">
        <v>2864</v>
      </c>
      <c r="G241" t="s">
        <v>3515</v>
      </c>
    </row>
    <row r="242" spans="1:7" ht="11.25" customHeight="1">
      <c r="A242" t="s">
        <v>16</v>
      </c>
      <c r="B242" t="s">
        <v>3508</v>
      </c>
      <c r="C242" t="s">
        <v>3509</v>
      </c>
      <c r="D242" t="s">
        <v>3516</v>
      </c>
      <c r="E242" t="s">
        <v>3517</v>
      </c>
      <c r="F242" t="s">
        <v>2864</v>
      </c>
      <c r="G242" t="s">
        <v>3518</v>
      </c>
    </row>
    <row r="243" spans="1:7" ht="11.25" customHeight="1">
      <c r="A243" t="s">
        <v>16</v>
      </c>
      <c r="B243" t="s">
        <v>3508</v>
      </c>
      <c r="C243" t="s">
        <v>3509</v>
      </c>
      <c r="D243" t="s">
        <v>2884</v>
      </c>
      <c r="E243" t="s">
        <v>3519</v>
      </c>
      <c r="F243" t="s">
        <v>2864</v>
      </c>
      <c r="G243" t="s">
        <v>3520</v>
      </c>
    </row>
    <row r="244" spans="1:7" ht="11.25" customHeight="1">
      <c r="A244" t="s">
        <v>16</v>
      </c>
      <c r="B244" t="s">
        <v>3508</v>
      </c>
      <c r="C244" t="s">
        <v>3509</v>
      </c>
      <c r="D244" t="s">
        <v>3521</v>
      </c>
      <c r="E244" t="s">
        <v>3522</v>
      </c>
      <c r="F244" t="s">
        <v>2864</v>
      </c>
      <c r="G244" t="s">
        <v>3523</v>
      </c>
    </row>
    <row r="245" spans="1:7" ht="11.25" customHeight="1">
      <c r="A245" t="s">
        <v>16</v>
      </c>
      <c r="B245" t="s">
        <v>3508</v>
      </c>
      <c r="C245" t="s">
        <v>3509</v>
      </c>
      <c r="D245" t="s">
        <v>3524</v>
      </c>
      <c r="E245" t="s">
        <v>3525</v>
      </c>
      <c r="F245" t="s">
        <v>2864</v>
      </c>
      <c r="G245" t="s">
        <v>3526</v>
      </c>
    </row>
    <row r="246" spans="1:7" ht="11.25" customHeight="1">
      <c r="A246" t="s">
        <v>16</v>
      </c>
      <c r="B246" t="s">
        <v>3508</v>
      </c>
      <c r="C246" t="s">
        <v>3509</v>
      </c>
      <c r="D246" t="s">
        <v>3527</v>
      </c>
      <c r="E246" t="s">
        <v>3528</v>
      </c>
      <c r="F246" t="s">
        <v>2864</v>
      </c>
      <c r="G246" t="s">
        <v>3529</v>
      </c>
    </row>
    <row r="247" spans="1:7" ht="11.25" customHeight="1">
      <c r="A247" t="s">
        <v>16</v>
      </c>
      <c r="B247" t="s">
        <v>3508</v>
      </c>
      <c r="C247" t="s">
        <v>3509</v>
      </c>
      <c r="D247" t="s">
        <v>3530</v>
      </c>
      <c r="E247" t="s">
        <v>3531</v>
      </c>
      <c r="F247" t="s">
        <v>2864</v>
      </c>
      <c r="G247" t="s">
        <v>3532</v>
      </c>
    </row>
    <row r="248" spans="1:7" ht="11.25" customHeight="1">
      <c r="A248" t="s">
        <v>16</v>
      </c>
      <c r="B248" t="s">
        <v>3508</v>
      </c>
      <c r="C248" t="s">
        <v>3509</v>
      </c>
      <c r="D248" t="s">
        <v>3533</v>
      </c>
      <c r="E248" t="s">
        <v>3534</v>
      </c>
      <c r="F248" t="s">
        <v>2864</v>
      </c>
      <c r="G248" t="s">
        <v>3535</v>
      </c>
    </row>
    <row r="249" spans="1:7" ht="11.25" customHeight="1">
      <c r="A249" t="s">
        <v>16</v>
      </c>
      <c r="B249" t="s">
        <v>3508</v>
      </c>
      <c r="C249" t="s">
        <v>3509</v>
      </c>
      <c r="D249" t="s">
        <v>3536</v>
      </c>
      <c r="E249" t="s">
        <v>3537</v>
      </c>
      <c r="F249" t="s">
        <v>2864</v>
      </c>
      <c r="G249" t="s">
        <v>3538</v>
      </c>
    </row>
    <row r="250" spans="1:7" ht="11.25" customHeight="1">
      <c r="A250" t="s">
        <v>16</v>
      </c>
      <c r="B250" t="s">
        <v>3508</v>
      </c>
      <c r="C250" t="s">
        <v>3509</v>
      </c>
      <c r="D250" t="s">
        <v>3539</v>
      </c>
      <c r="E250" t="s">
        <v>3540</v>
      </c>
      <c r="F250" t="s">
        <v>2864</v>
      </c>
      <c r="G250" t="s">
        <v>3541</v>
      </c>
    </row>
    <row r="251" spans="1:7" ht="11.25" customHeight="1">
      <c r="A251" t="s">
        <v>16</v>
      </c>
      <c r="B251" t="s">
        <v>3508</v>
      </c>
      <c r="C251" t="s">
        <v>3509</v>
      </c>
      <c r="D251" t="s">
        <v>3508</v>
      </c>
      <c r="E251" t="s">
        <v>3509</v>
      </c>
      <c r="F251" t="s">
        <v>2861</v>
      </c>
      <c r="G251" t="s">
        <v>3542</v>
      </c>
    </row>
    <row r="252" spans="1:7" ht="11.25" customHeight="1">
      <c r="A252" t="s">
        <v>16</v>
      </c>
      <c r="B252" t="s">
        <v>3543</v>
      </c>
      <c r="C252" t="s">
        <v>3544</v>
      </c>
      <c r="D252" t="s">
        <v>3545</v>
      </c>
      <c r="E252" t="s">
        <v>3546</v>
      </c>
      <c r="F252" t="s">
        <v>2864</v>
      </c>
      <c r="G252" t="s">
        <v>3547</v>
      </c>
    </row>
    <row r="253" spans="1:7" ht="11.25" customHeight="1">
      <c r="A253" t="s">
        <v>16</v>
      </c>
      <c r="B253" t="s">
        <v>3543</v>
      </c>
      <c r="C253" t="s">
        <v>3544</v>
      </c>
      <c r="D253" t="s">
        <v>3548</v>
      </c>
      <c r="E253" t="s">
        <v>3549</v>
      </c>
      <c r="F253" t="s">
        <v>2864</v>
      </c>
      <c r="G253" t="s">
        <v>3550</v>
      </c>
    </row>
    <row r="254" spans="1:7" ht="11.25" customHeight="1">
      <c r="A254" t="s">
        <v>16</v>
      </c>
      <c r="B254" t="s">
        <v>3543</v>
      </c>
      <c r="C254" t="s">
        <v>3544</v>
      </c>
      <c r="D254" t="s">
        <v>3551</v>
      </c>
      <c r="E254" t="s">
        <v>3552</v>
      </c>
      <c r="F254" t="s">
        <v>2864</v>
      </c>
      <c r="G254" t="s">
        <v>3553</v>
      </c>
    </row>
    <row r="255" spans="1:7" ht="11.25" customHeight="1">
      <c r="A255" t="s">
        <v>16</v>
      </c>
      <c r="B255" t="s">
        <v>3543</v>
      </c>
      <c r="C255" t="s">
        <v>3544</v>
      </c>
      <c r="D255" t="s">
        <v>3554</v>
      </c>
      <c r="E255" t="s">
        <v>3555</v>
      </c>
      <c r="F255" t="s">
        <v>2864</v>
      </c>
      <c r="G255" t="s">
        <v>3556</v>
      </c>
    </row>
    <row r="256" spans="1:7" ht="11.25" customHeight="1">
      <c r="A256" t="s">
        <v>16</v>
      </c>
      <c r="B256" t="s">
        <v>3543</v>
      </c>
      <c r="C256" t="s">
        <v>3544</v>
      </c>
      <c r="D256" t="s">
        <v>3557</v>
      </c>
      <c r="E256" t="s">
        <v>3558</v>
      </c>
      <c r="F256" t="s">
        <v>2864</v>
      </c>
      <c r="G256" t="s">
        <v>3559</v>
      </c>
    </row>
    <row r="257" spans="1:7" ht="11.25" customHeight="1">
      <c r="A257" t="s">
        <v>16</v>
      </c>
      <c r="B257" t="s">
        <v>3543</v>
      </c>
      <c r="C257" t="s">
        <v>3544</v>
      </c>
      <c r="D257" t="s">
        <v>3560</v>
      </c>
      <c r="E257" t="s">
        <v>3561</v>
      </c>
      <c r="F257" t="s">
        <v>2864</v>
      </c>
      <c r="G257" t="s">
        <v>3562</v>
      </c>
    </row>
    <row r="258" spans="1:7" ht="11.25" customHeight="1">
      <c r="A258" t="s">
        <v>16</v>
      </c>
      <c r="B258" t="s">
        <v>3543</v>
      </c>
      <c r="C258" t="s">
        <v>3544</v>
      </c>
      <c r="D258" t="s">
        <v>3543</v>
      </c>
      <c r="E258" t="s">
        <v>3544</v>
      </c>
      <c r="F258" t="s">
        <v>2861</v>
      </c>
      <c r="G258" t="s">
        <v>3563</v>
      </c>
    </row>
    <row r="259" spans="1:7" ht="11.25" customHeight="1">
      <c r="A259" t="s">
        <v>16</v>
      </c>
      <c r="B259" t="s">
        <v>3564</v>
      </c>
      <c r="C259" t="s">
        <v>3565</v>
      </c>
      <c r="D259" t="s">
        <v>3566</v>
      </c>
      <c r="E259" t="s">
        <v>3567</v>
      </c>
      <c r="F259" t="s">
        <v>2864</v>
      </c>
      <c r="G259" t="s">
        <v>3568</v>
      </c>
    </row>
    <row r="260" spans="1:7" ht="11.25" customHeight="1">
      <c r="A260" t="s">
        <v>16</v>
      </c>
      <c r="B260" t="s">
        <v>3564</v>
      </c>
      <c r="C260" t="s">
        <v>3565</v>
      </c>
      <c r="D260" t="s">
        <v>3569</v>
      </c>
      <c r="E260" t="s">
        <v>3570</v>
      </c>
      <c r="F260" t="s">
        <v>2864</v>
      </c>
      <c r="G260" t="s">
        <v>3571</v>
      </c>
    </row>
    <row r="261" spans="1:7" ht="11.25" customHeight="1">
      <c r="A261" t="s">
        <v>16</v>
      </c>
      <c r="B261" t="s">
        <v>3564</v>
      </c>
      <c r="C261" t="s">
        <v>3565</v>
      </c>
      <c r="D261" t="s">
        <v>3572</v>
      </c>
      <c r="E261" t="s">
        <v>3573</v>
      </c>
      <c r="F261" t="s">
        <v>2864</v>
      </c>
      <c r="G261" t="s">
        <v>3574</v>
      </c>
    </row>
    <row r="262" spans="1:7" ht="11.25" customHeight="1">
      <c r="A262" t="s">
        <v>16</v>
      </c>
      <c r="B262" t="s">
        <v>3564</v>
      </c>
      <c r="C262" t="s">
        <v>3565</v>
      </c>
      <c r="D262" t="s">
        <v>3575</v>
      </c>
      <c r="E262" t="s">
        <v>3576</v>
      </c>
      <c r="F262" t="s">
        <v>2864</v>
      </c>
      <c r="G262" t="s">
        <v>3577</v>
      </c>
    </row>
    <row r="263" spans="1:7" ht="11.25" customHeight="1">
      <c r="A263" t="s">
        <v>16</v>
      </c>
      <c r="B263" t="s">
        <v>3564</v>
      </c>
      <c r="C263" t="s">
        <v>3565</v>
      </c>
      <c r="D263" t="s">
        <v>3578</v>
      </c>
      <c r="E263" t="s">
        <v>3579</v>
      </c>
      <c r="F263" t="s">
        <v>2864</v>
      </c>
      <c r="G263" t="s">
        <v>3580</v>
      </c>
    </row>
    <row r="264" spans="1:7" ht="11.25" customHeight="1">
      <c r="A264" t="s">
        <v>16</v>
      </c>
      <c r="B264" t="s">
        <v>3564</v>
      </c>
      <c r="C264" t="s">
        <v>3565</v>
      </c>
      <c r="D264" t="s">
        <v>3581</v>
      </c>
      <c r="E264" t="s">
        <v>3582</v>
      </c>
      <c r="F264" t="s">
        <v>2864</v>
      </c>
      <c r="G264" t="s">
        <v>3583</v>
      </c>
    </row>
    <row r="265" spans="1:7" ht="11.25" customHeight="1">
      <c r="A265" t="s">
        <v>16</v>
      </c>
      <c r="B265" t="s">
        <v>3564</v>
      </c>
      <c r="C265" t="s">
        <v>3565</v>
      </c>
      <c r="D265" t="s">
        <v>3584</v>
      </c>
      <c r="E265" t="s">
        <v>3585</v>
      </c>
      <c r="F265" t="s">
        <v>2864</v>
      </c>
      <c r="G265" t="s">
        <v>3586</v>
      </c>
    </row>
    <row r="266" spans="1:7" ht="11.25" customHeight="1">
      <c r="A266" t="s">
        <v>16</v>
      </c>
      <c r="B266" t="s">
        <v>3564</v>
      </c>
      <c r="C266" t="s">
        <v>3565</v>
      </c>
      <c r="D266" t="s">
        <v>3587</v>
      </c>
      <c r="E266" t="s">
        <v>3588</v>
      </c>
      <c r="F266" t="s">
        <v>2864</v>
      </c>
      <c r="G266" t="s">
        <v>3589</v>
      </c>
    </row>
    <row r="267" spans="1:7" ht="11.25" customHeight="1">
      <c r="A267" t="s">
        <v>16</v>
      </c>
      <c r="B267" t="s">
        <v>3564</v>
      </c>
      <c r="C267" t="s">
        <v>3565</v>
      </c>
      <c r="D267" t="s">
        <v>3590</v>
      </c>
      <c r="E267" t="s">
        <v>3591</v>
      </c>
      <c r="F267" t="s">
        <v>2864</v>
      </c>
      <c r="G267" t="s">
        <v>3592</v>
      </c>
    </row>
    <row r="268" spans="1:7" ht="11.25" customHeight="1">
      <c r="A268" t="s">
        <v>16</v>
      </c>
      <c r="B268" t="s">
        <v>3564</v>
      </c>
      <c r="C268" t="s">
        <v>3565</v>
      </c>
      <c r="D268" t="s">
        <v>3593</v>
      </c>
      <c r="E268" t="s">
        <v>3594</v>
      </c>
      <c r="F268" t="s">
        <v>2864</v>
      </c>
      <c r="G268" t="s">
        <v>3595</v>
      </c>
    </row>
    <row r="269" spans="1:7" ht="11.25" customHeight="1">
      <c r="A269" t="s">
        <v>16</v>
      </c>
      <c r="B269" t="s">
        <v>3564</v>
      </c>
      <c r="C269" t="s">
        <v>3565</v>
      </c>
      <c r="D269" t="s">
        <v>3596</v>
      </c>
      <c r="E269" t="s">
        <v>3597</v>
      </c>
      <c r="F269" t="s">
        <v>2864</v>
      </c>
      <c r="G269" t="s">
        <v>3598</v>
      </c>
    </row>
    <row r="270" spans="1:7" ht="11.25" customHeight="1">
      <c r="A270" t="s">
        <v>16</v>
      </c>
      <c r="B270" t="s">
        <v>3564</v>
      </c>
      <c r="C270" t="s">
        <v>3565</v>
      </c>
      <c r="D270" t="s">
        <v>3599</v>
      </c>
      <c r="E270" t="s">
        <v>3600</v>
      </c>
      <c r="F270" t="s">
        <v>2864</v>
      </c>
      <c r="G270" t="s">
        <v>3601</v>
      </c>
    </row>
    <row r="271" spans="1:7" ht="11.25" customHeight="1">
      <c r="A271" t="s">
        <v>16</v>
      </c>
      <c r="B271" t="s">
        <v>3564</v>
      </c>
      <c r="C271" t="s">
        <v>3565</v>
      </c>
      <c r="D271" t="s">
        <v>3602</v>
      </c>
      <c r="E271" t="s">
        <v>3603</v>
      </c>
      <c r="F271" t="s">
        <v>2864</v>
      </c>
      <c r="G271" t="s">
        <v>3604</v>
      </c>
    </row>
    <row r="272" spans="1:7" ht="11.25" customHeight="1">
      <c r="A272" t="s">
        <v>16</v>
      </c>
      <c r="B272" t="s">
        <v>3564</v>
      </c>
      <c r="C272" t="s">
        <v>3565</v>
      </c>
      <c r="D272" t="s">
        <v>3605</v>
      </c>
      <c r="E272" t="s">
        <v>3606</v>
      </c>
      <c r="F272" t="s">
        <v>2864</v>
      </c>
      <c r="G272" t="s">
        <v>3607</v>
      </c>
    </row>
    <row r="273" spans="1:7" ht="11.25" customHeight="1">
      <c r="A273" t="s">
        <v>16</v>
      </c>
      <c r="B273" t="s">
        <v>3564</v>
      </c>
      <c r="C273" t="s">
        <v>3565</v>
      </c>
      <c r="D273" t="s">
        <v>3608</v>
      </c>
      <c r="E273" t="s">
        <v>3609</v>
      </c>
      <c r="F273" t="s">
        <v>2864</v>
      </c>
      <c r="G273" t="s">
        <v>3610</v>
      </c>
    </row>
    <row r="274" spans="1:7" ht="11.25" customHeight="1">
      <c r="A274" t="s">
        <v>16</v>
      </c>
      <c r="B274" t="s">
        <v>3564</v>
      </c>
      <c r="C274" t="s">
        <v>3565</v>
      </c>
      <c r="D274" t="s">
        <v>3564</v>
      </c>
      <c r="E274" t="s">
        <v>3565</v>
      </c>
      <c r="F274" t="s">
        <v>2861</v>
      </c>
      <c r="G274" t="s">
        <v>3611</v>
      </c>
    </row>
    <row r="275" spans="1:7" ht="11.25" customHeight="1">
      <c r="A275" t="s">
        <v>16</v>
      </c>
      <c r="B275" t="s">
        <v>3612</v>
      </c>
      <c r="C275" t="s">
        <v>3613</v>
      </c>
      <c r="D275" t="s">
        <v>3614</v>
      </c>
      <c r="E275" t="s">
        <v>3615</v>
      </c>
      <c r="F275" t="s">
        <v>2864</v>
      </c>
      <c r="G275" t="s">
        <v>3616</v>
      </c>
    </row>
    <row r="276" spans="1:7" ht="11.25" customHeight="1">
      <c r="A276" t="s">
        <v>16</v>
      </c>
      <c r="B276" t="s">
        <v>3612</v>
      </c>
      <c r="C276" t="s">
        <v>3613</v>
      </c>
      <c r="D276" t="s">
        <v>3617</v>
      </c>
      <c r="E276" t="s">
        <v>3618</v>
      </c>
      <c r="F276" t="s">
        <v>2864</v>
      </c>
      <c r="G276" t="s">
        <v>3619</v>
      </c>
    </row>
    <row r="277" spans="1:7" ht="11.25" customHeight="1">
      <c r="A277" t="s">
        <v>16</v>
      </c>
      <c r="B277" t="s">
        <v>3612</v>
      </c>
      <c r="C277" t="s">
        <v>3613</v>
      </c>
      <c r="D277" t="s">
        <v>3424</v>
      </c>
      <c r="E277" t="s">
        <v>3620</v>
      </c>
      <c r="F277" t="s">
        <v>2864</v>
      </c>
      <c r="G277" t="s">
        <v>3621</v>
      </c>
    </row>
    <row r="278" spans="1:7" ht="11.25" customHeight="1">
      <c r="A278" t="s">
        <v>16</v>
      </c>
      <c r="B278" t="s">
        <v>3612</v>
      </c>
      <c r="C278" t="s">
        <v>3613</v>
      </c>
      <c r="D278" t="s">
        <v>3622</v>
      </c>
      <c r="E278" t="s">
        <v>3623</v>
      </c>
      <c r="F278" t="s">
        <v>2864</v>
      </c>
      <c r="G278" t="s">
        <v>3624</v>
      </c>
    </row>
    <row r="279" spans="1:7" ht="11.25" customHeight="1">
      <c r="A279" t="s">
        <v>16</v>
      </c>
      <c r="B279" t="s">
        <v>3612</v>
      </c>
      <c r="C279" t="s">
        <v>3613</v>
      </c>
      <c r="D279" t="s">
        <v>3625</v>
      </c>
      <c r="E279" t="s">
        <v>3626</v>
      </c>
      <c r="F279" t="s">
        <v>2864</v>
      </c>
      <c r="G279" t="s">
        <v>3627</v>
      </c>
    </row>
    <row r="280" spans="1:7" ht="11.25" customHeight="1">
      <c r="A280" t="s">
        <v>16</v>
      </c>
      <c r="B280" t="s">
        <v>3612</v>
      </c>
      <c r="C280" t="s">
        <v>3613</v>
      </c>
      <c r="D280" t="s">
        <v>3628</v>
      </c>
      <c r="E280" t="s">
        <v>3629</v>
      </c>
      <c r="F280" t="s">
        <v>2864</v>
      </c>
      <c r="G280" t="s">
        <v>3630</v>
      </c>
    </row>
    <row r="281" spans="1:7" ht="11.25" customHeight="1">
      <c r="A281" t="s">
        <v>16</v>
      </c>
      <c r="B281" t="s">
        <v>3612</v>
      </c>
      <c r="C281" t="s">
        <v>3613</v>
      </c>
      <c r="D281" t="s">
        <v>3631</v>
      </c>
      <c r="E281" t="s">
        <v>3632</v>
      </c>
      <c r="F281" t="s">
        <v>2864</v>
      </c>
      <c r="G281" t="s">
        <v>3633</v>
      </c>
    </row>
    <row r="282" spans="1:7" ht="11.25" customHeight="1">
      <c r="A282" t="s">
        <v>16</v>
      </c>
      <c r="B282" t="s">
        <v>3612</v>
      </c>
      <c r="C282" t="s">
        <v>3613</v>
      </c>
      <c r="D282" t="s">
        <v>3634</v>
      </c>
      <c r="E282" t="s">
        <v>3635</v>
      </c>
      <c r="F282" t="s">
        <v>2864</v>
      </c>
      <c r="G282" t="s">
        <v>3636</v>
      </c>
    </row>
    <row r="283" spans="1:7" ht="11.25" customHeight="1">
      <c r="A283" t="s">
        <v>16</v>
      </c>
      <c r="B283" t="s">
        <v>3612</v>
      </c>
      <c r="C283" t="s">
        <v>3613</v>
      </c>
      <c r="D283" t="s">
        <v>3637</v>
      </c>
      <c r="E283" t="s">
        <v>3638</v>
      </c>
      <c r="F283" t="s">
        <v>2864</v>
      </c>
      <c r="G283" t="s">
        <v>3639</v>
      </c>
    </row>
    <row r="284" spans="1:7" ht="11.25" customHeight="1">
      <c r="A284" t="s">
        <v>16</v>
      </c>
      <c r="B284" t="s">
        <v>3612</v>
      </c>
      <c r="C284" t="s">
        <v>3613</v>
      </c>
      <c r="D284" t="s">
        <v>3640</v>
      </c>
      <c r="E284" t="s">
        <v>3641</v>
      </c>
      <c r="F284" t="s">
        <v>2864</v>
      </c>
      <c r="G284" t="s">
        <v>3642</v>
      </c>
    </row>
    <row r="285" spans="1:7" ht="11.25" customHeight="1">
      <c r="A285" t="s">
        <v>16</v>
      </c>
      <c r="B285" t="s">
        <v>3612</v>
      </c>
      <c r="C285" t="s">
        <v>3613</v>
      </c>
      <c r="D285" t="s">
        <v>3643</v>
      </c>
      <c r="E285" t="s">
        <v>3644</v>
      </c>
      <c r="F285" t="s">
        <v>2864</v>
      </c>
      <c r="G285" t="s">
        <v>3645</v>
      </c>
    </row>
    <row r="286" spans="1:7" ht="11.25" customHeight="1">
      <c r="A286" t="s">
        <v>16</v>
      </c>
      <c r="B286" t="s">
        <v>3612</v>
      </c>
      <c r="C286" t="s">
        <v>3613</v>
      </c>
      <c r="D286" t="s">
        <v>3646</v>
      </c>
      <c r="E286" t="s">
        <v>3647</v>
      </c>
      <c r="F286" t="s">
        <v>2864</v>
      </c>
      <c r="G286" t="s">
        <v>3648</v>
      </c>
    </row>
    <row r="287" spans="1:7" ht="11.25" customHeight="1">
      <c r="A287" t="s">
        <v>16</v>
      </c>
      <c r="B287" t="s">
        <v>3612</v>
      </c>
      <c r="C287" t="s">
        <v>3613</v>
      </c>
      <c r="D287" t="s">
        <v>3649</v>
      </c>
      <c r="E287" t="s">
        <v>3650</v>
      </c>
      <c r="F287" t="s">
        <v>2864</v>
      </c>
      <c r="G287" t="s">
        <v>3651</v>
      </c>
    </row>
    <row r="288" spans="1:7" ht="11.25" customHeight="1">
      <c r="A288" t="s">
        <v>16</v>
      </c>
      <c r="B288" t="s">
        <v>3612</v>
      </c>
      <c r="C288" t="s">
        <v>3613</v>
      </c>
      <c r="D288" t="s">
        <v>3652</v>
      </c>
      <c r="E288" t="s">
        <v>3653</v>
      </c>
      <c r="F288" t="s">
        <v>2864</v>
      </c>
      <c r="G288" t="s">
        <v>3654</v>
      </c>
    </row>
    <row r="289" spans="1:7" ht="11.25" customHeight="1">
      <c r="A289" t="s">
        <v>16</v>
      </c>
      <c r="B289" t="s">
        <v>3612</v>
      </c>
      <c r="C289" t="s">
        <v>3613</v>
      </c>
      <c r="D289" t="s">
        <v>3655</v>
      </c>
      <c r="E289" t="s">
        <v>3656</v>
      </c>
      <c r="F289" t="s">
        <v>2864</v>
      </c>
      <c r="G289" t="s">
        <v>3657</v>
      </c>
    </row>
    <row r="290" spans="1:7" ht="11.25" customHeight="1">
      <c r="A290" t="s">
        <v>16</v>
      </c>
      <c r="B290" t="s">
        <v>3612</v>
      </c>
      <c r="C290" t="s">
        <v>3613</v>
      </c>
      <c r="D290" t="s">
        <v>3612</v>
      </c>
      <c r="E290" t="s">
        <v>3613</v>
      </c>
      <c r="F290" t="s">
        <v>2861</v>
      </c>
      <c r="G290" t="s">
        <v>3658</v>
      </c>
    </row>
    <row r="291" spans="1:7" ht="11.25" customHeight="1">
      <c r="A291" t="s">
        <v>16</v>
      </c>
      <c r="B291" t="s">
        <v>3659</v>
      </c>
      <c r="C291" t="s">
        <v>3660</v>
      </c>
      <c r="D291" t="s">
        <v>3661</v>
      </c>
      <c r="E291" t="s">
        <v>3662</v>
      </c>
      <c r="F291" t="s">
        <v>2867</v>
      </c>
      <c r="G291" t="s">
        <v>3663</v>
      </c>
    </row>
    <row r="292" spans="1:7" ht="11.25" customHeight="1">
      <c r="A292" t="s">
        <v>16</v>
      </c>
      <c r="B292" t="s">
        <v>3659</v>
      </c>
      <c r="C292" t="s">
        <v>3660</v>
      </c>
      <c r="D292" t="s">
        <v>3664</v>
      </c>
      <c r="E292" t="s">
        <v>3665</v>
      </c>
      <c r="F292" t="s">
        <v>2864</v>
      </c>
      <c r="G292" t="s">
        <v>3666</v>
      </c>
    </row>
    <row r="293" spans="1:7" ht="11.25" customHeight="1">
      <c r="A293" t="s">
        <v>16</v>
      </c>
      <c r="B293" t="s">
        <v>3659</v>
      </c>
      <c r="C293" t="s">
        <v>3660</v>
      </c>
      <c r="D293" t="s">
        <v>3667</v>
      </c>
      <c r="E293" t="s">
        <v>3668</v>
      </c>
      <c r="F293" t="s">
        <v>2864</v>
      </c>
      <c r="G293" t="s">
        <v>3669</v>
      </c>
    </row>
    <row r="294" spans="1:7" ht="11.25" customHeight="1">
      <c r="A294" t="s">
        <v>16</v>
      </c>
      <c r="B294" t="s">
        <v>3659</v>
      </c>
      <c r="C294" t="s">
        <v>3660</v>
      </c>
      <c r="D294" t="s">
        <v>3670</v>
      </c>
      <c r="E294" t="s">
        <v>3671</v>
      </c>
      <c r="F294" t="s">
        <v>2864</v>
      </c>
      <c r="G294" t="s">
        <v>3672</v>
      </c>
    </row>
    <row r="295" spans="1:7" ht="11.25" customHeight="1">
      <c r="A295" t="s">
        <v>16</v>
      </c>
      <c r="B295" t="s">
        <v>3659</v>
      </c>
      <c r="C295" t="s">
        <v>3660</v>
      </c>
      <c r="D295" t="s">
        <v>3673</v>
      </c>
      <c r="E295" t="s">
        <v>3674</v>
      </c>
      <c r="F295" t="s">
        <v>2864</v>
      </c>
      <c r="G295" t="s">
        <v>3675</v>
      </c>
    </row>
    <row r="296" spans="1:7" ht="11.25" customHeight="1">
      <c r="A296" t="s">
        <v>16</v>
      </c>
      <c r="B296" t="s">
        <v>3659</v>
      </c>
      <c r="C296" t="s">
        <v>3660</v>
      </c>
      <c r="D296" t="s">
        <v>3676</v>
      </c>
      <c r="E296" t="s">
        <v>3677</v>
      </c>
      <c r="F296" t="s">
        <v>2864</v>
      </c>
      <c r="G296" t="s">
        <v>3678</v>
      </c>
    </row>
    <row r="297" spans="1:7" ht="11.25" customHeight="1">
      <c r="A297" t="s">
        <v>16</v>
      </c>
      <c r="B297" t="s">
        <v>3659</v>
      </c>
      <c r="C297" t="s">
        <v>3660</v>
      </c>
      <c r="D297" t="s">
        <v>3679</v>
      </c>
      <c r="E297" t="s">
        <v>3680</v>
      </c>
      <c r="F297" t="s">
        <v>2864</v>
      </c>
      <c r="G297" t="s">
        <v>3681</v>
      </c>
    </row>
    <row r="298" spans="1:7" ht="11.25" customHeight="1">
      <c r="A298" t="s">
        <v>16</v>
      </c>
      <c r="B298" t="s">
        <v>3659</v>
      </c>
      <c r="C298" t="s">
        <v>3660</v>
      </c>
      <c r="D298" t="s">
        <v>3371</v>
      </c>
      <c r="E298" t="s">
        <v>3682</v>
      </c>
      <c r="F298" t="s">
        <v>2864</v>
      </c>
      <c r="G298" t="s">
        <v>3683</v>
      </c>
    </row>
    <row r="299" spans="1:7" ht="11.25" customHeight="1">
      <c r="A299" t="s">
        <v>16</v>
      </c>
      <c r="B299" t="s">
        <v>3659</v>
      </c>
      <c r="C299" t="s">
        <v>3660</v>
      </c>
      <c r="D299" t="s">
        <v>3684</v>
      </c>
      <c r="E299" t="s">
        <v>3685</v>
      </c>
      <c r="F299" t="s">
        <v>2864</v>
      </c>
      <c r="G299" t="s">
        <v>3686</v>
      </c>
    </row>
    <row r="300" spans="1:7" ht="11.25" customHeight="1">
      <c r="A300" t="s">
        <v>16</v>
      </c>
      <c r="B300" t="s">
        <v>3659</v>
      </c>
      <c r="C300" t="s">
        <v>3660</v>
      </c>
      <c r="D300" t="s">
        <v>3687</v>
      </c>
      <c r="E300" t="s">
        <v>3688</v>
      </c>
      <c r="F300" t="s">
        <v>2864</v>
      </c>
      <c r="G300" t="s">
        <v>3689</v>
      </c>
    </row>
    <row r="301" spans="1:7" ht="11.25" customHeight="1">
      <c r="A301" t="s">
        <v>16</v>
      </c>
      <c r="B301" t="s">
        <v>3659</v>
      </c>
      <c r="C301" t="s">
        <v>3660</v>
      </c>
      <c r="D301" t="s">
        <v>3690</v>
      </c>
      <c r="E301" t="s">
        <v>3691</v>
      </c>
      <c r="F301" t="s">
        <v>2864</v>
      </c>
      <c r="G301" t="s">
        <v>3692</v>
      </c>
    </row>
    <row r="302" spans="1:7" ht="11.25" customHeight="1">
      <c r="A302" t="s">
        <v>16</v>
      </c>
      <c r="B302" t="s">
        <v>3659</v>
      </c>
      <c r="C302" t="s">
        <v>3660</v>
      </c>
      <c r="D302" t="s">
        <v>3693</v>
      </c>
      <c r="E302" t="s">
        <v>3694</v>
      </c>
      <c r="F302" t="s">
        <v>2864</v>
      </c>
      <c r="G302" t="s">
        <v>3695</v>
      </c>
    </row>
    <row r="303" spans="1:7" ht="11.25" customHeight="1">
      <c r="A303" t="s">
        <v>16</v>
      </c>
      <c r="B303" t="s">
        <v>3659</v>
      </c>
      <c r="C303" t="s">
        <v>3660</v>
      </c>
      <c r="D303" t="s">
        <v>3696</v>
      </c>
      <c r="E303" t="s">
        <v>3697</v>
      </c>
      <c r="F303" t="s">
        <v>2864</v>
      </c>
      <c r="G303" t="s">
        <v>3698</v>
      </c>
    </row>
    <row r="304" spans="1:7" ht="11.25" customHeight="1">
      <c r="A304" t="s">
        <v>16</v>
      </c>
      <c r="B304" t="s">
        <v>3659</v>
      </c>
      <c r="C304" t="s">
        <v>3660</v>
      </c>
      <c r="D304" t="s">
        <v>3699</v>
      </c>
      <c r="E304" t="s">
        <v>3700</v>
      </c>
      <c r="F304" t="s">
        <v>2864</v>
      </c>
      <c r="G304" t="s">
        <v>3701</v>
      </c>
    </row>
    <row r="305" spans="1:7" ht="11.25" customHeight="1">
      <c r="A305"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3748</v>
      </c>
      <c r="B1" s="766" t="s">
        <v>3749</v>
      </c>
      <c r="C1" s="766" t="s">
        <v>1164</v>
      </c>
    </row>
    <row r="2" spans="1:3" ht="11.25" customHeight="1">
      <c r="A2" s="766">
        <v>4189678</v>
      </c>
      <c r="B2" s="766" t="s">
        <v>3750</v>
      </c>
      <c r="C2" s="766" t="s">
        <v>3751</v>
      </c>
    </row>
    <row r="3" spans="1:3" ht="11.25" customHeight="1">
      <c r="A3" s="766">
        <v>4190415</v>
      </c>
      <c r="B3" s="766" t="s">
        <v>3752</v>
      </c>
      <c r="C3" s="766" t="s">
        <v>3751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3753</v>
      </c>
      <c r="B1" s="100" t="s">
        <v>3754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3755</v>
      </c>
      <c r="B1" t="b">
        <v>1</v>
      </c>
    </row>
    <row r="2" spans="1:2" ht="11.25" customHeight="1">
      <c r="A2" t="s">
        <v>3756</v>
      </c>
      <c r="B2" t="b">
        <v>0</v>
      </c>
    </row>
    <row r="3" spans="1:2" ht="11.25" customHeight="1">
      <c r="A3" t="s">
        <v>3757</v>
      </c>
      <c r="B3" t="b">
        <v>0</v>
      </c>
    </row>
    <row r="4" spans="1:2" ht="11.25" customHeight="1">
      <c r="A4" t="s">
        <v>3758</v>
      </c>
      <c r="B4" t="b">
        <v>1</v>
      </c>
    </row>
    <row r="5" spans="1:2" ht="11.25" customHeight="1">
      <c r="A5" t="s">
        <v>3759</v>
      </c>
      <c r="B5" t="b">
        <v>0</v>
      </c>
    </row>
    <row r="6" spans="1:2" ht="11.25" customHeight="1">
      <c r="A6" t="s">
        <v>3760</v>
      </c>
      <c r="B6" t="b">
        <v>0</v>
      </c>
    </row>
    <row r="7" spans="1:2" ht="11.25" customHeight="1">
      <c r="A7" t="s">
        <v>3761</v>
      </c>
      <c r="B7" t="b">
        <v>0</v>
      </c>
    </row>
    <row r="8" spans="1:2" ht="11.25" customHeight="1">
      <c r="A8" t="s">
        <v>3762</v>
      </c>
      <c r="B8" t="b">
        <v>0</v>
      </c>
    </row>
    <row r="9" spans="1:2" ht="11.25" customHeight="1">
      <c r="A9" t="s">
        <v>3763</v>
      </c>
      <c r="B9" t="b">
        <v>0</v>
      </c>
    </row>
    <row r="10" spans="1:2" ht="11.25" customHeight="1">
      <c r="A10" t="s">
        <v>3764</v>
      </c>
      <c r="B10" t="b">
        <v>0</v>
      </c>
    </row>
    <row r="11" spans="1:2" ht="11.25" customHeight="1">
      <c r="A11" t="s">
        <v>3765</v>
      </c>
      <c r="B11" t="b">
        <v>1</v>
      </c>
    </row>
    <row r="12" spans="1:2" ht="11.25" customHeight="1">
      <c r="A12" t="s">
        <v>3766</v>
      </c>
      <c r="B12" t="b">
        <v>0</v>
      </c>
    </row>
    <row r="13" spans="1:2" ht="11.25" customHeight="1">
      <c r="A13" t="s">
        <v>3767</v>
      </c>
      <c r="B13" t="b">
        <v>0</v>
      </c>
    </row>
    <row r="14" spans="1:2" ht="11.25" customHeight="1">
      <c r="A14" t="s">
        <v>3768</v>
      </c>
      <c r="B14" t="b">
        <v>0</v>
      </c>
    </row>
    <row r="15" spans="1:2" ht="11.25" customHeight="1">
      <c r="A15" t="s">
        <v>3769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3770</v>
      </c>
      <c r="B1" s="6" t="s">
        <v>3771</v>
      </c>
    </row>
    <row r="2" spans="1:2" ht="11.25" customHeight="1">
      <c r="A2" s="3" t="s">
        <v>3772</v>
      </c>
      <c r="B2" s="3" t="s">
        <v>3773</v>
      </c>
    </row>
    <row r="3" spans="1:2" ht="11.25" customHeight="1">
      <c r="A3" s="3" t="s">
        <v>3774</v>
      </c>
      <c r="B3" s="3" t="s">
        <v>3775</v>
      </c>
    </row>
    <row r="4" spans="1:2" ht="11.25" customHeight="1">
      <c r="A4" s="3" t="s">
        <v>3776</v>
      </c>
      <c r="B4" s="3" t="s">
        <v>3777</v>
      </c>
    </row>
    <row r="5" spans="1:2" ht="11.25" customHeight="1">
      <c r="A5" s="3" t="s">
        <v>3778</v>
      </c>
      <c r="B5" s="3" t="s">
        <v>3779</v>
      </c>
    </row>
    <row r="6" spans="1:2" ht="11.25" customHeight="1">
      <c r="A6" s="3" t="s">
        <v>3780</v>
      </c>
      <c r="B6" s="3" t="s">
        <v>3781</v>
      </c>
    </row>
    <row r="7" spans="1:2" ht="11.25" customHeight="1">
      <c r="A7" s="3" t="s">
        <v>3782</v>
      </c>
      <c r="B7" s="3" t="s">
        <v>3783</v>
      </c>
    </row>
    <row r="8" spans="1:2" ht="11.25" customHeight="1">
      <c r="A8" s="3" t="s">
        <v>3784</v>
      </c>
      <c r="B8" s="3" t="s">
        <v>3785</v>
      </c>
    </row>
    <row r="9" spans="1:2" ht="11.25" customHeight="1">
      <c r="A9" s="3" t="s">
        <v>3786</v>
      </c>
      <c r="B9" s="3" t="s">
        <v>3787</v>
      </c>
    </row>
    <row r="10" spans="1:2" ht="11.25" customHeight="1">
      <c r="A10" s="3" t="s">
        <v>3788</v>
      </c>
      <c r="B10" s="3" t="s">
        <v>3789</v>
      </c>
    </row>
    <row r="11" spans="1:2" ht="11.25" customHeight="1">
      <c r="A11" s="3" t="s">
        <v>3790</v>
      </c>
      <c r="B11" s="3" t="s">
        <v>3791</v>
      </c>
    </row>
    <row r="12" spans="1:2" ht="11.25" customHeight="1">
      <c r="A12" s="3" t="s">
        <v>3792</v>
      </c>
      <c r="B12" s="3" t="s">
        <v>3793</v>
      </c>
    </row>
    <row r="13" spans="1:2" ht="11.25" customHeight="1">
      <c r="A13" s="3" t="s">
        <v>3794</v>
      </c>
      <c r="B13" s="3" t="s">
        <v>3795</v>
      </c>
    </row>
    <row r="14" spans="1:2" ht="11.25" customHeight="1">
      <c r="A14" s="3" t="s">
        <v>3796</v>
      </c>
      <c r="B14" s="3" t="s">
        <v>3797</v>
      </c>
    </row>
    <row r="15" spans="1:2" ht="11.25" customHeight="1">
      <c r="A15" s="3" t="s">
        <v>3798</v>
      </c>
      <c r="B15" s="3" t="s">
        <v>3799</v>
      </c>
    </row>
    <row r="16" spans="1:2" ht="11.25" customHeight="1">
      <c r="A16" s="3" t="s">
        <v>3800</v>
      </c>
      <c r="B16" s="3" t="s">
        <v>3801</v>
      </c>
    </row>
    <row r="17" spans="1:2" ht="11.25" customHeight="1">
      <c r="A17" s="3" t="s">
        <v>3802</v>
      </c>
      <c r="B17" s="3" t="s">
        <v>3803</v>
      </c>
    </row>
    <row r="18" spans="1:2" ht="11.25" customHeight="1">
      <c r="A18" s="3" t="s">
        <v>3804</v>
      </c>
      <c r="B18" s="3" t="s">
        <v>3805</v>
      </c>
    </row>
    <row r="19" spans="1:2" ht="11.25" customHeight="1">
      <c r="A19" s="3" t="s">
        <v>3806</v>
      </c>
      <c r="B19" s="3" t="s">
        <v>3807</v>
      </c>
    </row>
    <row r="20" spans="1:2" ht="11.25" customHeight="1">
      <c r="A20" s="3" t="s">
        <v>3808</v>
      </c>
      <c r="B20" s="3" t="s">
        <v>3809</v>
      </c>
    </row>
    <row r="21" spans="1:2" ht="11.25" customHeight="1">
      <c r="A21" s="3" t="s">
        <v>3810</v>
      </c>
      <c r="B21" s="3" t="s">
        <v>3811</v>
      </c>
    </row>
    <row r="22" spans="1:2" ht="11.25" customHeight="1">
      <c r="A22" s="3" t="s">
        <v>3812</v>
      </c>
      <c r="B22" s="3" t="s">
        <v>3813</v>
      </c>
    </row>
    <row r="23" spans="1:2" ht="11.25" customHeight="1">
      <c r="A23" s="3" t="s">
        <v>3814</v>
      </c>
      <c r="B23" s="3" t="s">
        <v>3815</v>
      </c>
    </row>
    <row r="24" spans="1:2" ht="11.25" customHeight="1">
      <c r="A24" s="3" t="s">
        <v>3816</v>
      </c>
      <c r="B24" s="3" t="s">
        <v>3817</v>
      </c>
    </row>
    <row r="25" spans="1:2" ht="11.25" customHeight="1">
      <c r="A25" s="3" t="s">
        <v>3818</v>
      </c>
      <c r="B25" s="3" t="s">
        <v>3819</v>
      </c>
    </row>
    <row r="26" spans="1:2" ht="11.25" customHeight="1">
      <c r="A26" s="3" t="s">
        <v>3820</v>
      </c>
      <c r="B26" s="3" t="s">
        <v>3821</v>
      </c>
    </row>
    <row r="27" spans="1:2" ht="11.25" customHeight="1">
      <c r="A27" s="3" t="s">
        <v>3822</v>
      </c>
      <c r="B27" s="3" t="s">
        <v>3823</v>
      </c>
    </row>
    <row r="28" spans="1:2" ht="11.25" customHeight="1">
      <c r="A28" s="3" t="s">
        <v>3824</v>
      </c>
      <c r="B28" s="3" t="s">
        <v>3825</v>
      </c>
    </row>
    <row r="29" spans="1:2" ht="11.25" customHeight="1">
      <c r="A29" s="3" t="s">
        <v>3826</v>
      </c>
      <c r="B29" s="3" t="s">
        <v>3827</v>
      </c>
    </row>
    <row r="30" spans="1:2" ht="11.25" customHeight="1">
      <c r="A30" s="3" t="s">
        <v>3828</v>
      </c>
      <c r="B30" s="3" t="s">
        <v>3829</v>
      </c>
    </row>
    <row r="31" spans="1:2" ht="11.25" customHeight="1">
      <c r="A31" s="3" t="s">
        <v>3830</v>
      </c>
      <c r="B31" s="3" t="s">
        <v>3831</v>
      </c>
    </row>
    <row r="32" spans="1:2" ht="11.25" customHeight="1">
      <c r="A32" s="3" t="s">
        <v>3832</v>
      </c>
      <c r="B32" s="3" t="s">
        <v>3833</v>
      </c>
    </row>
    <row r="33" spans="1:2" ht="11.25" customHeight="1">
      <c r="A33" s="3" t="s">
        <v>3834</v>
      </c>
      <c r="B33" s="3" t="s">
        <v>3835</v>
      </c>
    </row>
    <row r="34" spans="1:2" ht="11.25" customHeight="1">
      <c r="A34" s="3" t="s">
        <v>3836</v>
      </c>
      <c r="B34" s="3" t="s">
        <v>3837</v>
      </c>
    </row>
    <row r="35" spans="1:2" ht="11.25" customHeight="1">
      <c r="A35" s="3" t="s">
        <v>3838</v>
      </c>
      <c r="B35" s="3" t="s">
        <v>3839</v>
      </c>
    </row>
    <row r="36" spans="1:2" ht="11.25" customHeight="1">
      <c r="A36" s="3" t="s">
        <v>3840</v>
      </c>
      <c r="B36" s="3" t="s">
        <v>3841</v>
      </c>
    </row>
    <row r="37" spans="1:2" ht="11.25" customHeight="1">
      <c r="A37" s="3" t="s">
        <v>3842</v>
      </c>
      <c r="B37" s="3" t="s">
        <v>3843</v>
      </c>
    </row>
    <row r="38" spans="1:2" ht="11.25" customHeight="1">
      <c r="A38" s="3" t="s">
        <v>3844</v>
      </c>
      <c r="B38" s="3" t="s">
        <v>3845</v>
      </c>
    </row>
    <row r="39" spans="1:2" ht="11.25" customHeight="1">
      <c r="A39" s="3" t="s">
        <v>3846</v>
      </c>
      <c r="B39" s="3" t="s">
        <v>3847</v>
      </c>
    </row>
    <row r="40" spans="1:2" ht="11.25" customHeight="1">
      <c r="A40" s="3" t="s">
        <v>3848</v>
      </c>
      <c r="B40" s="3" t="s">
        <v>3849</v>
      </c>
    </row>
    <row r="41" spans="1:2" ht="11.25" customHeight="1">
      <c r="A41" s="3" t="s">
        <v>3850</v>
      </c>
      <c r="B41" s="3" t="s">
        <v>3851</v>
      </c>
    </row>
    <row r="42" spans="1:2" ht="11.25" customHeight="1">
      <c r="A42" s="3" t="s">
        <v>3852</v>
      </c>
      <c r="B42" s="3" t="s">
        <v>3853</v>
      </c>
    </row>
    <row r="43" spans="1:2" ht="11.25" customHeight="1">
      <c r="A43" s="3" t="s">
        <v>3854</v>
      </c>
      <c r="B43" s="3" t="s">
        <v>3855</v>
      </c>
    </row>
    <row r="44" spans="1:2" ht="11.25" customHeight="1">
      <c r="A44" s="3" t="s">
        <v>3856</v>
      </c>
      <c r="B44" s="3" t="s">
        <v>3857</v>
      </c>
    </row>
    <row r="45" spans="1:2" ht="11.25" customHeight="1">
      <c r="A45" s="3" t="s">
        <v>3858</v>
      </c>
      <c r="B45" s="3" t="s">
        <v>3859</v>
      </c>
    </row>
    <row r="46" spans="1:2" ht="11.25" customHeight="1">
      <c r="A46" s="3" t="s">
        <v>3860</v>
      </c>
      <c r="B46" s="3" t="s">
        <v>3861</v>
      </c>
    </row>
    <row r="47" spans="1:2" ht="11.25" customHeight="1">
      <c r="A47" s="3" t="s">
        <v>3862</v>
      </c>
      <c r="B47" s="3" t="s">
        <v>3863</v>
      </c>
    </row>
    <row r="48" spans="1:2" ht="11.25" customHeight="1">
      <c r="A48" s="3" t="s">
        <v>3864</v>
      </c>
      <c r="B48" s="3" t="s">
        <v>3865</v>
      </c>
    </row>
    <row r="49" spans="1:2" ht="11.25" customHeight="1">
      <c r="A49" s="3" t="s">
        <v>3866</v>
      </c>
      <c r="B49" s="3" t="s">
        <v>3867</v>
      </c>
    </row>
    <row r="50" spans="1:2" ht="11.25" customHeight="1">
      <c r="A50" s="3" t="s">
        <v>3868</v>
      </c>
      <c r="B50" s="3" t="s">
        <v>3869</v>
      </c>
    </row>
    <row r="51" spans="1:2" ht="11.25" customHeight="1">
      <c r="A51" s="3" t="s">
        <v>3870</v>
      </c>
      <c r="B51" s="3" t="s">
        <v>3871</v>
      </c>
    </row>
    <row r="52" spans="1:2" ht="11.25" customHeight="1">
      <c r="A52" s="3" t="s">
        <v>3872</v>
      </c>
      <c r="B52" s="3" t="s">
        <v>3873</v>
      </c>
    </row>
    <row r="53" spans="1:2" ht="11.25" customHeight="1">
      <c r="A53" s="3" t="s">
        <v>3874</v>
      </c>
      <c r="B53" s="3" t="s">
        <v>3875</v>
      </c>
    </row>
    <row r="54" spans="1:2" ht="11.25" customHeight="1">
      <c r="A54" s="3" t="s">
        <v>3876</v>
      </c>
      <c r="B54" s="3" t="s">
        <v>3877</v>
      </c>
    </row>
    <row r="55" spans="1:2" ht="11.25" customHeight="1">
      <c r="A55" s="3" t="s">
        <v>3878</v>
      </c>
      <c r="B55" s="3" t="s">
        <v>3879</v>
      </c>
    </row>
    <row r="56" spans="1:2" ht="11.25" customHeight="1">
      <c r="A56" s="3" t="s">
        <v>3880</v>
      </c>
      <c r="B56" s="3" t="s">
        <v>3881</v>
      </c>
    </row>
    <row r="57" spans="1:2" ht="11.25" customHeight="1">
      <c r="A57" s="3" t="s">
        <v>3882</v>
      </c>
      <c r="B57" s="3" t="s">
        <v>3883</v>
      </c>
    </row>
    <row r="58" spans="1:2" ht="11.25" customHeight="1">
      <c r="A58" s="3" t="s">
        <v>3884</v>
      </c>
      <c r="B58" s="3" t="s">
        <v>3885</v>
      </c>
    </row>
    <row r="59" spans="1:2" ht="11.25" customHeight="1">
      <c r="A59" s="3" t="s">
        <v>3886</v>
      </c>
      <c r="B59" s="3" t="s">
        <v>3887</v>
      </c>
    </row>
    <row r="60" spans="1:2" ht="11.25" customHeight="1">
      <c r="A60" s="3" t="s">
        <v>3888</v>
      </c>
      <c r="B60" s="3" t="s">
        <v>3889</v>
      </c>
    </row>
    <row r="61" spans="1:2" ht="11.25" customHeight="1">
      <c r="A61" s="3"/>
      <c r="B61" s="3" t="s">
        <v>3890</v>
      </c>
    </row>
    <row r="62" spans="1:2" ht="11.25" customHeight="1">
      <c r="A62" s="3"/>
      <c r="B62" s="3" t="s">
        <v>3891</v>
      </c>
    </row>
    <row r="63" spans="1:2" ht="11.25" customHeight="1">
      <c r="A63" s="3"/>
      <c r="B63" s="3" t="s">
        <v>3892</v>
      </c>
    </row>
    <row r="64" spans="1:2" ht="11.25" customHeight="1">
      <c r="A64" s="3"/>
      <c r="B64" s="3" t="s">
        <v>3893</v>
      </c>
    </row>
    <row r="65" spans="1:2" ht="11.25" customHeight="1">
      <c r="A65" s="3"/>
      <c r="B65" s="3" t="s">
        <v>3894</v>
      </c>
    </row>
    <row r="66" spans="1:2" ht="11.25" customHeight="1">
      <c r="A66" s="3"/>
      <c r="B66" s="3" t="s">
        <v>3895</v>
      </c>
    </row>
    <row r="67" spans="1:2" ht="11.25" customHeight="1">
      <c r="A67" s="3"/>
      <c r="B67" s="3" t="s">
        <v>3896</v>
      </c>
    </row>
    <row r="68" spans="1:2" ht="11.25" customHeight="1">
      <c r="A68" s="3"/>
      <c r="B68" s="3" t="s">
        <v>3897</v>
      </c>
    </row>
    <row r="69" spans="1:2" ht="11.25" customHeight="1">
      <c r="A69" s="3"/>
      <c r="B69" s="3" t="s">
        <v>3898</v>
      </c>
    </row>
    <row r="70" spans="1:2" ht="11.25" customHeight="1">
      <c r="A70" s="3"/>
      <c r="B70" s="3" t="s">
        <v>3899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3900</v>
      </c>
    </row>
    <row r="2" spans="2:4" ht="90" customHeight="1">
      <c r="B2" s="33" t="s">
        <v>3901</v>
      </c>
    </row>
    <row r="3" spans="2:4" ht="67.5" customHeight="1">
      <c r="B3" s="33" t="s">
        <v>3902</v>
      </c>
    </row>
    <row r="4" spans="2:4" ht="33.75" customHeight="1">
      <c r="B4" s="33" t="s">
        <v>3903</v>
      </c>
    </row>
    <row r="5" spans="2:4" ht="11.25" customHeight="1">
      <c r="B5" s="33" t="s">
        <v>3904</v>
      </c>
    </row>
    <row r="6" spans="2:4" ht="22.5" customHeight="1">
      <c r="B6" s="33" t="s">
        <v>3905</v>
      </c>
    </row>
    <row r="7" spans="2:4" ht="22.5" customHeight="1">
      <c r="B7" s="33" t="s">
        <v>3906</v>
      </c>
    </row>
    <row r="8" spans="2:4" ht="22.5" customHeight="1">
      <c r="B8" s="33" t="s">
        <v>3907</v>
      </c>
    </row>
    <row r="9" spans="2:4" ht="22.5" customHeight="1">
      <c r="B9" s="33" t="s">
        <v>3908</v>
      </c>
    </row>
    <row r="10" spans="2:4" ht="56.25" customHeight="1">
      <c r="B10" s="33" t="s">
        <v>3909</v>
      </c>
    </row>
    <row r="11" spans="2:4" ht="12.75" customHeight="1">
      <c r="B11" s="96" t="s">
        <v>3910</v>
      </c>
    </row>
    <row r="12" spans="2:4" ht="11.25" customHeight="1">
      <c r="B12" s="32" t="s">
        <v>3911</v>
      </c>
    </row>
    <row r="13" spans="2:4" ht="22.5" customHeight="1">
      <c r="B13" s="33" t="s">
        <v>3912</v>
      </c>
    </row>
    <row r="14" spans="2:4" ht="67.5" customHeight="1">
      <c r="B14" s="33" t="s">
        <v>3913</v>
      </c>
    </row>
    <row r="15" spans="2:4" ht="22.5" customHeight="1">
      <c r="B15" s="33" t="s">
        <v>3914</v>
      </c>
    </row>
    <row r="16" spans="2:4" ht="11.25" customHeight="1">
      <c r="B16" s="32" t="s">
        <v>3915</v>
      </c>
      <c r="D16" s="39"/>
    </row>
    <row r="17" spans="1:2" ht="33.75" customHeight="1">
      <c r="B17" s="33" t="s">
        <v>3916</v>
      </c>
    </row>
    <row r="18" spans="1:2" ht="33.75" customHeight="1">
      <c r="B18" s="33" t="s">
        <v>3917</v>
      </c>
    </row>
    <row r="19" spans="1:2" ht="11.25" customHeight="1">
      <c r="B19" s="33" t="s">
        <v>3918</v>
      </c>
    </row>
    <row r="20" spans="1:2" ht="33.75" customHeight="1">
      <c r="B20" s="33" t="s">
        <v>3919</v>
      </c>
    </row>
    <row r="21" spans="1:2" ht="11.25" customHeight="1">
      <c r="B21" s="32" t="s">
        <v>3920</v>
      </c>
    </row>
    <row r="22" spans="1:2" ht="11.25" customHeight="1">
      <c r="B22" s="33" t="s">
        <v>3921</v>
      </c>
    </row>
    <row r="24" spans="1:2" ht="22.5" customHeight="1">
      <c r="B24" s="98" t="s">
        <v>3922</v>
      </c>
    </row>
    <row r="26" spans="1:2" ht="11.25" customHeight="1">
      <c r="B26" s="32" t="s">
        <v>3923</v>
      </c>
    </row>
    <row r="27" spans="1:2" ht="22.5" customHeight="1">
      <c r="B27" s="97" t="s">
        <v>395</v>
      </c>
    </row>
    <row r="28" spans="1:2" ht="56.25" customHeight="1">
      <c r="B28" s="97" t="s">
        <v>3924</v>
      </c>
    </row>
    <row r="29" spans="1:2" ht="11.25" customHeight="1">
      <c r="B29" s="147" t="s">
        <v>3925</v>
      </c>
    </row>
    <row r="30" spans="1:2" ht="22.5" customHeight="1">
      <c r="B30" s="97" t="s">
        <v>3926</v>
      </c>
    </row>
    <row r="32" spans="1:2" ht="11.25" customHeight="1">
      <c r="A32" s="125"/>
      <c r="B32" s="126" t="s">
        <v>3927</v>
      </c>
    </row>
    <row r="33" spans="1:2" ht="14.25" customHeight="1">
      <c r="A33" s="127">
        <v>1</v>
      </c>
      <c r="B33" s="128" t="s">
        <v>3928</v>
      </c>
    </row>
    <row r="34" spans="1:2" ht="14.25" customHeight="1">
      <c r="A34" s="127">
        <v>2</v>
      </c>
      <c r="B34" s="128" t="s">
        <v>3929</v>
      </c>
    </row>
    <row r="35" spans="1:2" ht="11.25" customHeight="1">
      <c r="B35" s="126" t="s">
        <v>3930</v>
      </c>
    </row>
    <row r="36" spans="1:2" ht="11.25" customHeight="1">
      <c r="B36" s="128" t="s">
        <v>3931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351</v>
      </c>
      <c r="I1" s="2171"/>
      <c r="V1" s="1534" t="s">
        <v>14</v>
      </c>
    </row>
    <row r="2" spans="1:22" s="1562" customFormat="1" ht="14.25" hidden="1" customHeight="1">
      <c r="C2" s="1546"/>
      <c r="D2" s="2175" t="s">
        <v>109</v>
      </c>
      <c r="E2" s="2177"/>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76"/>
      <c r="E3" s="2178"/>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74" t="s">
        <v>383</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299</v>
      </c>
      <c r="E10" s="2172"/>
      <c r="F10" s="2172"/>
      <c r="G10" s="2172"/>
      <c r="H10" s="2172"/>
      <c r="I10" s="2172"/>
      <c r="J10" s="2122" t="s">
        <v>300</v>
      </c>
      <c r="V10" s="1534">
        <v>14</v>
      </c>
    </row>
    <row r="11" spans="1:22" ht="27.4" customHeight="1">
      <c r="C11" s="1443"/>
      <c r="D11" s="2065" t="s">
        <v>87</v>
      </c>
      <c r="E11" s="2122" t="s">
        <v>105</v>
      </c>
      <c r="F11" s="2125" t="s">
        <v>87</v>
      </c>
      <c r="G11" s="2126"/>
      <c r="H11" s="2124" t="s">
        <v>384</v>
      </c>
      <c r="I11" s="2124" t="s">
        <v>385</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109</v>
      </c>
      <c r="E14" s="2177"/>
      <c r="F14" s="1544"/>
      <c r="G14" s="1543" t="s">
        <v>109</v>
      </c>
      <c r="H14" s="1550"/>
      <c r="I14" s="1548"/>
      <c r="J14" s="2109" t="s">
        <v>386</v>
      </c>
      <c r="K14" s="1534"/>
      <c r="R14" s="437" t="s">
        <v>380</v>
      </c>
      <c r="S14" s="437" t="s">
        <v>380</v>
      </c>
      <c r="V14" s="1534">
        <v>14</v>
      </c>
    </row>
    <row r="15" spans="1:22" ht="14.65" customHeight="1">
      <c r="A15" s="1534"/>
      <c r="C15" s="1443"/>
      <c r="D15" s="2176"/>
      <c r="E15" s="2178"/>
      <c r="F15" s="342"/>
      <c r="G15" s="800"/>
      <c r="H15" s="800" t="s">
        <v>382</v>
      </c>
      <c r="I15" s="250"/>
      <c r="J15" s="2110"/>
      <c r="K15" s="1534"/>
      <c r="R15" s="437"/>
      <c r="S15" s="437"/>
      <c r="V15" s="1534">
        <v>14</v>
      </c>
    </row>
    <row r="16" spans="1:22" ht="14.65" customHeight="1">
      <c r="A16" s="1534"/>
      <c r="C16" s="1443"/>
      <c r="D16" s="342"/>
      <c r="E16" s="800" t="s">
        <v>122</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2025-07-08T11:53:51Z</cp:lastPrinted>
  <dcterms:created xsi:type="dcterms:W3CDTF">2004-05-21T07:18:45Z</dcterms:created>
  <dcterms:modified xsi:type="dcterms:W3CDTF">2025-07-08T11:57:01Z</dcterms:modified>
</cp:coreProperties>
</file>